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4780" windowHeight="13425" activeTab="0"/>
  </bookViews>
  <sheets>
    <sheet name="Einleitung" sheetId="1" r:id="rId1"/>
    <sheet name="Produktschutz-Checkliste" sheetId="2" r:id="rId2"/>
    <sheet name="Erläuterung Checkliste" sheetId="3" r:id="rId3"/>
    <sheet name="Glossar" sheetId="4" r:id="rId4"/>
    <sheet name="Bsp. Checkliste" sheetId="5" r:id="rId5"/>
    <sheet name="Nutzungsrecht" sheetId="6" r:id="rId6"/>
    <sheet name="Dropdown-Listen" sheetId="7" state="hidden" r:id="rId7"/>
  </sheets>
  <definedNames>
    <definedName name="_xlnm.Print_Area" localSheetId="4">'Bsp. Checkliste'!$A$1:$I$144</definedName>
    <definedName name="_xlnm.Print_Area" localSheetId="0">'Einleitung'!$A$1:$H$254</definedName>
    <definedName name="_xlnm.Print_Area" localSheetId="2">'Erläuterung Checkliste'!$A$1:$C$85</definedName>
    <definedName name="_xlnm.Print_Area" localSheetId="1">'Produktschutz-Checkliste'!$A$1:$I$142</definedName>
    <definedName name="Ja">'Dropdown-Listen'!$A$2:$A$3</definedName>
    <definedName name="Maßnahme">'Dropdown-Listen'!$A$11:$A$13</definedName>
    <definedName name="Nein">'Dropdown-Listen'!$A$6:$A$7</definedName>
    <definedName name="Status">'Dropdown-Listen'!$C$2:$C$4</definedName>
    <definedName name="Z_C72D08D0_1093_475F_B8EF_BBF10E084309_.wvu.Cols" localSheetId="4" hidden="1">'Bsp. Checkliste'!$A:$A</definedName>
    <definedName name="Z_C72D08D0_1093_475F_B8EF_BBF10E084309_.wvu.Cols" localSheetId="1" hidden="1">'Produktschutz-Checkliste'!$A:$A</definedName>
  </definedNames>
  <calcPr fullCalcOnLoad="1"/>
</workbook>
</file>

<file path=xl/sharedStrings.xml><?xml version="1.0" encoding="utf-8"?>
<sst xmlns="http://schemas.openxmlformats.org/spreadsheetml/2006/main" count="796" uniqueCount="376">
  <si>
    <t>● Gibt es Anweisungen zur Dekontamination von Anlagen und Einrichtungen, die in Übereinstimmung mit rechtlichen Vorgaben sind? Berücksichtigt der Krisenplan die Sicherung des Betriebes vor dem Zutritt Unbefugter während einer Evakuierung?                                                                                                                                                                                                                                                                                            ● Wird eine umfassende chronologische Dokumentation aller Aktivitäten (Informationen, Meldungen, Maßnahmen) erstellt?                                                                                                                                                                                                     ● Durch welche Erkenntnisse/Maßnahmen wird das Ende des Krisenzustands angezeigt?</t>
  </si>
  <si>
    <t xml:space="preserve">Liegen innerhalb des Krisenmanagements alle wichtigen Kontaktinformationen in aktueller Form vor? </t>
  </si>
  <si>
    <t>Mitarbeiter - Produktschutz-Index Berechnung</t>
  </si>
  <si>
    <t>Öffentlichkeit - Produktschutz-Index Berechnung</t>
  </si>
  <si>
    <t>Hierdurch sollte sichergestellt werden, dass jede Transaktion, z.B. die Änderung von Prozessparametern per EDV, auf einen spezifischen Mitarbeiter zurückgeführt werden kann. Beispielsweise sollte der Zugang zu den Computersystemen für jeden Anwender mit einem persönlichen Passwort geschützt sein, wobei auf ausreichende Sicherheitsanforderungen bei der Passworterstellung (Länge, Zeichenauswahl, Gültigkeitsdauer, etc.) zu achten ist. Bei vorübergehender Nichtnutzung des persönlichen Account sollte der persönliche Account nach einer festgelegten Zeit automatisch vom System geschlossen werden.</t>
  </si>
  <si>
    <r>
      <t xml:space="preserve">Zum </t>
    </r>
    <r>
      <rPr>
        <i/>
        <sz val="11"/>
        <rFont val="Arial"/>
        <family val="2"/>
      </rPr>
      <t>Einfügen von Fragen</t>
    </r>
    <r>
      <rPr>
        <sz val="11"/>
        <rFont val="Arial"/>
        <family val="0"/>
      </rPr>
      <t xml:space="preserve"> in den Katalog bitte wie folgt vorgehen: </t>
    </r>
  </si>
  <si>
    <t>In der Spalte "Beschreibung Maßnahme" können Maßnahmen genannt werden, die sich eignen, um die identifizierte Schwachstelle zu sichern oder bestenfalls zu beseitigen. Die Benennung der Zuständigkeit mit einem kalkulierten Fertigstellungsdatum ist in der nebenstehenden Spalte einzutragen. Den Status der Umsetzung der Maßnahmen kann man in der Spalte "Status Umsetzung" über eine Dropdown-Liste auswählen. Hierbei stehen folgende Auswahlmöglichkeiten zur Verfügung: "offen", "in Arbeit" und "erledigt".</t>
  </si>
  <si>
    <t>Zusätzliche Hilfestellung bei der Bearbeitung der Produktschutz-Checkliste bietet die beispielhaft ausgefüllte Checkliste im Tabellenblatt "Bsp. Checkliste".</t>
  </si>
  <si>
    <t>Eine Übersicht über den Status der Maßnahmen-Umsetzung wird grafisch im Anschluss an den Fragenkatalog gegeben. Die Farbkodierung entspricht hier dem in der Spalte "Status Umsetzung" angezeigten Arbeitsstand. 
Rot    = offen, d.h. mit der Umsetzung der Maßnahme wurde noch nicht begonnen                                                                                                                                                                                                                                                             Grün  = erledigt; Umsetzung der Maßnahme ist erfolgt bzw. war bereits vorhanden                                                                                                                                                                                                             Weiß = die Umsetzung der Maßnahme ist bereits eingeleitet aber noch nicht komplett abgeschlossen</t>
  </si>
  <si>
    <t>Prozessschritte, die ein erhöhtes Risiko für eine absichtliche, böswillige  Kontamination aufweisen. Unter Prozessschritt kann ein Verarbeitungsschritt, aber auch das Hinzufügen von Materialien oder Rohstoffen, etc. verstanden werden. An diesen Schritten ist die Einbringung eines Agens entweder leicht durchführbar und/oder der zu erwartende Schaden sehr hoch.</t>
  </si>
  <si>
    <t>Fordern Sie Ihre Mitarbeiter auf, Hinweise auf unbefugte Personen und böswillige, kriminelle oder terroristische Handlungen dem dafür zuständigen Vorgesetzten zu melden?</t>
  </si>
  <si>
    <t>Werden in allen Bereichen des Unternehmens Begehungen bzw. Audits zur Sicherheit gegenüber böswilligen und terroristischen Handlungen durchgeführt (einschließlich Empfang, Warenannahme, Lager)?</t>
  </si>
  <si>
    <t>Sind Personen in Ihrem Unternehmen benannt, die für die Rückrufstrategie Ihres Unternehmens verantwortlich sind und von denen jederzeit (24 h am Tag) mindestens eine erreichbar ist ?</t>
  </si>
  <si>
    <t>Sind Personen in Ihrem Unternehmen benannt, die für die Rückrufstrategie Ihres Unternehmens verantwortlich sind und von denen jederzeit (24 h am Tag) mindestens eine erreichbar ist?</t>
  </si>
  <si>
    <t xml:space="preserve">Sind alle Mitarbeiter darüber informiert, welchen Vorgesetzten sie über mögliche Sicherheitsprobleme benachrichtigen sollen? </t>
  </si>
  <si>
    <t>Existiert eine angemessene Beaufsichtigung aller Mitarbeiter, einschließlich Reinigungs- und Wartungspersonal, Vertragsarbeitern und vor allem Neuangestellter?</t>
  </si>
  <si>
    <t>Ist Ihren Mitarbeitern nur die Mitnahme von notwendigen Medikamenten erlaubt und sichergestellt, dass diese für den persönlichen Gebrauch bestimmten Medikamente ordnungsgemäß gekennzeichnet und ausreichend weit entfernt von Lebensmittelverarbeitungs- oder Lagerbereichen aufbewahrt werden?</t>
  </si>
  <si>
    <t>Sind die Parkplätze deutlich von Eingängen zu Lebensmittellagern, Produktionsbereichen und Versorgungsanlagen getrennt?</t>
  </si>
  <si>
    <t>Sind giftige und schädliche Chemikalien in dem Unternehmen auf solche beschränkt, die für Betrieb und Wartung der Einrichtungen bzw. den Verkauf nötig sind?</t>
  </si>
  <si>
    <t>Ist der Bestand an giftigen und schädlichen Chemikalien auf dem Betriebsgelände überwacht und jederzeit abrufbar?</t>
  </si>
  <si>
    <t>Gibt es eine Zugangsbeschränkung zu Computersteuerungssystemen und kritischen Datensystemen auf Personen mit der entsprechenden Berechtigung?</t>
  </si>
  <si>
    <t>Gibt es eine Zugangsbeschränkung zu den Computersteuerungssystemen und kritischen Datensystemen auf Personen mit der entsprechenden Berechtigung?</t>
  </si>
  <si>
    <t xml:space="preserve">Zu den Kontaktinformationen zählen z.B. die 24-h-Bereitschaftsdienste der Polizei, Feuerwehr u.a. Rettungsdienste sowie die Ansprechpartner der amtlichen Lebensmittelüberwachung und der Gesundheitsbehörden, etc. Die Kontaktinformationen sollten regelmäßig auf ihre Aktualität hin geprüft und Änderungen umgehend in alle Dokumente eingepflegt und dokumentiert werden. Die Kontaktinformationen sollten an gut sichtbaren und zugänglichen Stellen zu finden sein. </t>
  </si>
  <si>
    <t xml:space="preserve">Liegen alle erforderlichen Kunden- sowie Lieferantenkontakte (Adressen und Notfallnummern) in aktueller Form vor? </t>
  </si>
  <si>
    <t>Werden Kunden- sowie Lieferantenkontakte regelmäßig auf ihre Aktualität überprüft? Die turnusgemäße Aktualisierung sollte dokumentiert werden.</t>
  </si>
  <si>
    <t>Ist ein Plan des Firmengeländes mit Raumaufteilung an einem sicheren, externen Ort hinterlegt?</t>
  </si>
  <si>
    <t>Bei der Beantwortung der Frage könnten die folgenden Hinweise hilfreich sein. Der Plan sollte einen Produktfluss- und Personalwege-Plan, Be- und Entlüftungs-, sowie Rohrleitungspläne beinhalten und regelmäßig auf seine Aktualität hin überprüft werden. Der Zugang zum Plan sollte strikt auf den erforderlichen Personenkreis limitiert und kontrolliert (z.B. durch die Sicherung in einem Safe) werden.</t>
  </si>
  <si>
    <t xml:space="preserve">Die folgenden Fragen dienen der besseren Verständlichkeit der Ausgangsfrage. Wurde eine Bewertung möglicher Auswirkungen eines BAT-Ereignisses vorgenommen?  Wurden auch Gefahren, die von der Betriebstätte und der Umgebung nach absichtlicher Kontamination ausgehen könnten bewertet? </t>
  </si>
  <si>
    <t>Führte die Identifizierung und Bewertung der Gefahren zur Einleitung gezielter Sicherheitsmaßnahmen bzw. existiert ein Sicherheitskonzept?</t>
  </si>
  <si>
    <t xml:space="preserve">Die BfR-Produktschutz-Checkliste ist ein anwenderfreundliches Werkzeug, das entwickelt wurde, um Eigentümer und Betreiber von Lebensmittelunternehmen dabei zu unterstützen, eigenständig mögliche Gefahren in ihrem Betrieb einzuschätzen und geeignete Sicherungsmaßnahmen zu identifizieren. </t>
  </si>
  <si>
    <t>Die Fragenübersicht erhebt keinen Anspruch auf Vollständigkeit und enthebt die für den Betrieb Verantwortlichen nicht von eigenverantwortlich durchzuführenden Maßnahmen. Dem Lebensmittelunternehmer obliegt die Entscheidung inwieweit er die Checkliste zur Durchführung einer Schwachstellenanalyse heranzieht. Die Checkliste ersetzt keinesfalls eine Analyse der vulnerablen Punkte produktspezifischer Produktionsprozesse.</t>
  </si>
  <si>
    <t>Hintergrund ist die Frage, ob die auf Grundlage einer spezifischen Analyse identifizierten Gefahren durch gezielte Maßnahmen oder Änderungen im Prozessablauf minimiert/eliminiert werden.</t>
  </si>
  <si>
    <t xml:space="preserve">Ist beispielsweise geregelt und dokumentiert, welche Personen/Einrichtungen bei Verdachtsmomenten innerbetrieblich und/oder außerbetrieblich zu informieren sind (z.B. Polizei, Feuerwehr und die  für die Lebensmittelüberwachung zuständige Behörde)?  </t>
  </si>
  <si>
    <t>Der Food Defense Plan dokumentiert gemäß FDA (2) in Schriftform die Praktiken, die zur Kontrolle/Minimierung des Risikos eines vorsätzlichen Kontaminationsereignisses umgesetzt werden. Das Aufstellen eines Food Defense Planes kann die allgemeine Gefährdung eines Lebensmittelunternehmens verringern und somit die Anfälligkeit der Nahrungsmittelversorgung eines Landes gegenüber vorsätzlicher Kontamination im Allgemeinen verringern. In Anlehnung an den Begriff des Produktschutzes wurde der Food Defense Plan als Produktschutzplan bezeichnet.</t>
  </si>
  <si>
    <t>(2) http://www.fda.gov/Food/FoodDefense/ToolsEducationalMaterials/ucm349888.htm</t>
  </si>
  <si>
    <t>(1) http://www.fda.gov/Food/FoodDefense/ToolsEducationalMaterials/ucm296330.htm</t>
  </si>
  <si>
    <t>Sind die Parkplätze deutlich von den Eingängen zu Lebensmittellagern, Produktionsbereichen und Versorgungsanlagen getrennt?</t>
  </si>
  <si>
    <t>Sind die Futter- und Tränkvorrichtungen der Tiere gegen unbefugtes Einwirken geschützt?</t>
  </si>
  <si>
    <t>Dies ist insbesondere in sensiblen Bereichen wichtig, also z.B. an den Stellen im Prozessablauf, an denen Stoffe, Zutaten, Materialien o.ä. zugefügt werden oder Transporte in offenen Behältnissen erfolgen.</t>
  </si>
  <si>
    <t>Alle Entladungs- und Beladungsvorgänge sollten unter Beaufsichtigung durch eigene Mitarbeiter erfolgen.</t>
  </si>
  <si>
    <t xml:space="preserve">Für einen umfassenden Produktschutz sollten Sie beachten, dass z.B. jederzeit ein Überblick über Druckgas, Verpackungen, Etiketten, rückgewonnene, nachbearbeitete oder zurückgegebene Produkte möglich sein sollte. Zudem sollte dokumentiert werden ob, wann und wie zurückgegebene Produkte/Waren weiter verarbeitet werden. Bei der Wiederverwendung sollte die Original-Chargennummer dokumentiert werden. </t>
  </si>
  <si>
    <t>Werden Chemikalien soweit wie möglich entfernt und gut gesichert von Produktions- und Lebensmittellagerbereichen aufbewahrt?</t>
  </si>
  <si>
    <t>Eine regelmäßige Erfassung und Überprüfung des Chemikalienbestandes erhöht den Produktschutz in Ihrem Unternehmen, daher sollte der Bestand regelmäßig überprüft und dokumentiert werden.</t>
  </si>
  <si>
    <t>Beispielsweise sollte der Zugriff auf Systeme, die die Warenprozesse steuern, streng auf wenige, vertrauenswürdige Mitarbeiter limitiert sein.</t>
  </si>
  <si>
    <t>Es sollte ein Verfahren etabliert sein, das bei einem Beschäftigungsende den Zugang des Mitarbeiters zu den Computersteuerungssystemen deaktiviert.</t>
  </si>
  <si>
    <t>Erklärung</t>
  </si>
  <si>
    <t>Begriff/Abkürzung</t>
  </si>
  <si>
    <t>Status Umsetzung</t>
  </si>
  <si>
    <t>Status</t>
  </si>
  <si>
    <t>in Arbeit</t>
  </si>
  <si>
    <t>erledigt</t>
  </si>
  <si>
    <t>Rückrufplan übernehmen</t>
  </si>
  <si>
    <t>offen</t>
  </si>
  <si>
    <t>Der Zugang der Mitarbeiter ist auf die arbeitsrelevanten Bereiche zu beschränken.</t>
  </si>
  <si>
    <t>Information der Produktionsleiter durch Produktschutzverantwortlicher/Team bis xx.xx.2014</t>
  </si>
  <si>
    <t>Pflege eines tagesaktuellen Dienstplanes mit Angabe des Einsatzortes der MA.</t>
  </si>
  <si>
    <t>Farbliche Arbeitskleidung oder farbliche Identifikationsausweise für verschiede Arbeitsbereiche zulegen.</t>
  </si>
  <si>
    <t>Produktschutzverantwortlicher /Team in Absprache mit Geschäfts- und Produktionsleitung bis xx.xx.2014</t>
  </si>
  <si>
    <t>An der Kleidung anzubringende Ausweise identifizieren betriebseigene von betriebsfremden Personen.</t>
  </si>
  <si>
    <t>Dokumentiertes Verfahren über die Vergabe von Schlüsseln, Chipkarten, etc. einrichten und bei ausscheidenden MA diese (Schlüssel, etc.) am letzten Tag einsammeln.</t>
  </si>
  <si>
    <t>Produktschutzverantwortlicher /Team informiert Personalabteilung über Maßnahme. Personalabteilung bis xx.xx.2014</t>
  </si>
  <si>
    <t>Verbot von persönlichen Gegenständen in den Produktions- und Lagerbereichen.</t>
  </si>
  <si>
    <t>Information der Produktionsleiter durch Produktschutzverantwortlicher/Team. Produktionsleiter bis xx.xx.2014</t>
  </si>
  <si>
    <t>Sensibilisierung Produktionsleiter bzw. führende MA.</t>
  </si>
  <si>
    <t xml:space="preserve">Medikamenten- und Lebensmitteleinnahme nur in Sozialräumen erlauben. </t>
  </si>
  <si>
    <t xml:space="preserve">Zugang zum Betriebsgelände überwachen (z.B. Zufahrten sind verschlossen zu halten und können z.B. durch Türöffner nach Anmeldung über Gegensprechanlage geöffnet werden). </t>
  </si>
  <si>
    <t>Betriebsfremde Personen sind nicht unbeaufsichtigt zu lassen.</t>
  </si>
  <si>
    <t>Information der Pförtner und Produktionsleiter durch Produktschutzverantwortlicher/Team. Produktionsleiter informiert seine MA bis xx.xx.2014</t>
  </si>
  <si>
    <t>Physische Barriere einrichten.</t>
  </si>
  <si>
    <t xml:space="preserve">Innen- und Außen- und Notbeleuchtung anbringen. </t>
  </si>
  <si>
    <t>Zugangskontrolle und Kontrollgänge über das Gelände einführen.</t>
  </si>
  <si>
    <t>Produktschutzverantwortlicher /Team informiert Pförtner oder andere verantwortliche MA bis xx.xx.2014</t>
  </si>
  <si>
    <t>Eingänge, Fenster und Öffnungen sind zu sichern ggf. alarmgesichert.</t>
  </si>
  <si>
    <t>Lufteinstrom für Belüftungsanlagen nicht zugänglich gestalten.</t>
  </si>
  <si>
    <t>Notfallsysteme installieren.</t>
  </si>
  <si>
    <t xml:space="preserve">Falls möglich Parkplätze so anlegen, dass kein direkter Zugang zu Produktions- und/oder Lagergebäuden möglich ist. </t>
  </si>
  <si>
    <t>Türen sind stets verschlossen zu halten.</t>
  </si>
  <si>
    <t>Bei Nichtnutzung sind Laderampen zu verschließen.</t>
  </si>
  <si>
    <t>Lagerräume und nicht genutzte Räume sind stets zu verschließen und routinemäßig zu kontrollieren.</t>
  </si>
  <si>
    <t>Alle zu sichernden Öffnung sollen mit Schlössern oder Plomben gesichert werden.</t>
  </si>
  <si>
    <t>Zutritt zum Laborbereich durch verschloßene  Türen auf autorisierte Personen beschränken.</t>
  </si>
  <si>
    <t>Futter- und Trinkvorrichtungen für Tiere durch Schlösser bzw. physische Barrieren gegen unbefugtes Einwirken schützen.</t>
  </si>
  <si>
    <t xml:space="preserve">Sensibilisierung der MA für visuelle Überprüfung der Geräte vor Arbeitsbeginn. </t>
  </si>
  <si>
    <t>In sensiblen Bereichen Vier-Augen-Prinzip einführen.</t>
  </si>
  <si>
    <t>Information der MA, dass keine Waren von unbekannter Lieferanten angenommern werden.</t>
  </si>
  <si>
    <t>Sensibilisierung der Zulieferer für angemessene Produktschutzmaßnahmen.</t>
  </si>
  <si>
    <t>MA anleiten bei verpackten Wareneingänge auf Unversehrtheit zu achten.</t>
  </si>
  <si>
    <t>Dokumentiertes Verfahren erarbeiten wie mit verzögerten oder nicht im Zeitplan enthaltenen Lieferungen umgegangen wird. MA in Verfahren einweisen.</t>
  </si>
  <si>
    <t>Dokumentiertes Verfahren erarbeiten wie mit ungeplanten Lieferungen umgegangen wird (welche Vorgesetzen sind zu informieren, wie wird mit Lieferung verfahren). MA in Verfahren einweisen.</t>
  </si>
  <si>
    <t>Be- und Entladungsvorgänge werden immer von eigenen MA verfolgt.</t>
  </si>
  <si>
    <t>Dokumentiertes Verfahren erarbeiten wie mit verdächtigen Lieferungen umgegangen wird (welche Vorgesetzen sind zu informieren, wie wird mit Lieferung verfahren). MA in Verfahren einweisen.</t>
  </si>
  <si>
    <t>Tiertransportunternehmen für Produktschutz sensibilisieren.</t>
  </si>
  <si>
    <t>Verfahren festlegen die den Umgang mit Retouren regeln, bis diese für die Weiter- oder Nachverarbeitung freigegeben sind. Räumliche Trennung von anderen Produkten oder Waren einrichten.</t>
  </si>
  <si>
    <t>Plan mit Informationen über Produktfluss und Personalwege, Be- und Entlüftungen sowie Rohrleitungen liegt an einem externen Ort, gesichert in einem Safe vor.</t>
  </si>
  <si>
    <t xml:space="preserve">Bestehendes Schulungssystem wurde um den Aspekt Produktschutz bzw. Sensibilisierung von MA erweitert </t>
  </si>
  <si>
    <t>MA</t>
  </si>
  <si>
    <t xml:space="preserve">MA sollen durch das Aufhängen von Plakaten aktiv aufgefordert werden Verdachtsmomente zu melden. Plakate werden entworfen und aufgehangen sowie MA informiert </t>
  </si>
  <si>
    <t>Meldung im Intranet oder per Aushang welche Vorgesetzten bei Sicherheitsprobleme zu informieren sind.</t>
  </si>
  <si>
    <t>Wahl einer Vertrauensperson durch die MA und Bekanntgabe dieser bei den MA</t>
  </si>
  <si>
    <t>regelmäßige dokumentierte Begehungen des gesamten Betriebsgeländes veranlassen</t>
  </si>
  <si>
    <t xml:space="preserve"> </t>
  </si>
  <si>
    <t>Frage</t>
  </si>
  <si>
    <t>ja</t>
  </si>
  <si>
    <t>nein</t>
  </si>
  <si>
    <t>Maßnahme erforderlich</t>
  </si>
  <si>
    <t>Bemerkung</t>
  </si>
  <si>
    <t>A Management</t>
  </si>
  <si>
    <t>A 1</t>
  </si>
  <si>
    <t>Ist eine fachkundige Person (Team) in Ihrem Unternehmen benannt, die für den Produktschutz (Food Defense) verantwortlich ist?</t>
  </si>
  <si>
    <t>A 2</t>
  </si>
  <si>
    <t>A 3</t>
  </si>
  <si>
    <t>Management - Produktschutz-Index Berechnung</t>
  </si>
  <si>
    <t>Standort/Bauliche Bedingungen - Produktschutz-Index Berechnung</t>
  </si>
  <si>
    <t>Produktion - Produktschutz-Index Berechnung</t>
  </si>
  <si>
    <t>Wareneingang und Lieferanten - Produktschutz-Index Berechnung</t>
  </si>
  <si>
    <t>Lagerung - Produktschutz-Index Berechnung</t>
  </si>
  <si>
    <t>Fertigwaren und Warenausgang - Produktschutz-Index Berechnung</t>
  </si>
  <si>
    <t>Zugriff auf Computersysteme - Produktschutz-Index Berechnung</t>
  </si>
  <si>
    <t xml:space="preserve">Produktschutz-Checkliste </t>
  </si>
  <si>
    <t>Gibt es ein Verfahren, wie bei Hinweisen auf unbefugte Eingriffe oder andere böswillige, kriminelle oder terroristische Handlungen vorzugehen ist?</t>
  </si>
  <si>
    <t>A 4</t>
  </si>
  <si>
    <t>Haben Sie einen Krisenplan für den Fall, dass Ihr Unternehmen von einer böswilligen oder terroristischen Handlung betroffen ist?</t>
  </si>
  <si>
    <t>A 5</t>
  </si>
  <si>
    <t>Halten Sie für den Krisenfall eine Strategie zur Kommunikation mit der Öffentlichkeit bereit?</t>
  </si>
  <si>
    <t>A 6</t>
  </si>
  <si>
    <t>A 7</t>
  </si>
  <si>
    <t>A 8</t>
  </si>
  <si>
    <t>A 9</t>
  </si>
  <si>
    <t>A 12</t>
  </si>
  <si>
    <t>Haben Sie ein internes Kommunikations- und Schulungssystem, um die Mitarbeiter über relevante Sicherheitsfragen regelmäßig zu informieren?</t>
  </si>
  <si>
    <t>A 10</t>
  </si>
  <si>
    <t>Fordern Sie Ihre Mitarbeiter auf,  Hinweise auf unbefugte Personen und böswillige, kriminelle oder terroristische Handlungen dem dafür zuständigen Vorgesetzten zu melden?</t>
  </si>
  <si>
    <t>A 11</t>
  </si>
  <si>
    <t>A 14</t>
  </si>
  <si>
    <t>Geben Sie Ihren Mitarbeitern die Möglichkeit zur anonymen Meldung von Unregelmäßigkeiten im Betrieb?</t>
  </si>
  <si>
    <t>A 13</t>
  </si>
  <si>
    <t>B Personen vor Ort</t>
  </si>
  <si>
    <t>1. Mitarbeiter</t>
  </si>
  <si>
    <t>B 1</t>
  </si>
  <si>
    <t>Werden bei der Einstellung von Mitarbeitern soweit gesetzlich zulässig Sicherheitsaspekte berücksichtigt (z.B. polizeiliches Führungszeugnis, Anfrage bei vorherigen Arbeitgebern)?</t>
  </si>
  <si>
    <t>B 2</t>
  </si>
  <si>
    <t>B 3</t>
  </si>
  <si>
    <t>Ist bekannt, wer aktuell in den Räumlichkeiten anwesend ist und wer sich dort bei jeder Schicht aufhalten sollte?</t>
  </si>
  <si>
    <t>B 4</t>
  </si>
  <si>
    <t>Ist ein Identifikationssystem installiert, das der Größe und Sicherheitslage des Unternehmens angemessen ist?</t>
  </si>
  <si>
    <t>B 5</t>
  </si>
  <si>
    <t>Werden Arbeitskleidung, Namensschilder, Ausweise, Zugangsberechtigungen eingesammelt, wenn ein Mitarbeiter aus dem Unternehmen ausscheidet?</t>
  </si>
  <si>
    <t>B 6</t>
  </si>
  <si>
    <t>Gibt es ein generelles Verbot für Mitarbeiter, persönliche Gegenstände mit in die Produktions- und Lagerbereiche zu bringen?</t>
  </si>
  <si>
    <t>B 7</t>
  </si>
  <si>
    <t>Beobachten Sie aufmerksam untypische Gesundheitszustände, Krankheitshäufungen und krankheitsbedingte Abwesenheiten, die ein frühes Anzeichen für unbefugte Eingriffe oder andere böswillige, kriminelle oder terroristische Handlungen sein könnten?</t>
  </si>
  <si>
    <t>B 8</t>
  </si>
  <si>
    <t>2. Öffentlichkeit (Lieferanten, Kunden, Besucher)</t>
  </si>
  <si>
    <t>B 9</t>
  </si>
  <si>
    <t>Werden Besucher, externe Dienstleister, Verkäufer und Kunden auf dem Gelände bei Zutritt erfasst, über die entsprechenden Betriebsregeln informiert und angemessen beaufsichtigt?</t>
  </si>
  <si>
    <t>B 10</t>
  </si>
  <si>
    <t>C Betrieb</t>
  </si>
  <si>
    <t>1. Standort/ Bauliche Bedingungen</t>
  </si>
  <si>
    <t>C 1</t>
  </si>
  <si>
    <t>Ist das Unternehmensgelände in angemessener Weise gegen den Zutritt Unbefugter geschützt?</t>
  </si>
  <si>
    <t>C 2</t>
  </si>
  <si>
    <t>C 3</t>
  </si>
  <si>
    <t xml:space="preserve">Wird das Unternehmensgelände durch geeignete Methoden überwacht? </t>
  </si>
  <si>
    <t>C 4</t>
  </si>
  <si>
    <t>Sind alle Eingänge, Fenster und Dachöffnungen/ -luken gegen unbefugtes Eindringen gesichert?</t>
  </si>
  <si>
    <t>C 5</t>
  </si>
  <si>
    <t>Sind die Lüftungsanlagen, insbesondere die Belüftungsöffnungen vor unbefugten Eingriffen oder anderen böswilligen, kriminellen oder terroristischen Handlungen geschützt?</t>
  </si>
  <si>
    <t>C 6</t>
  </si>
  <si>
    <t>Gibt es Notfallsysteme für wichtige Anlagen wie z.B. Strom, Wasser, Computertechnik und Kühlung und werden diese überwacht?</t>
  </si>
  <si>
    <t>C 7</t>
  </si>
  <si>
    <t>C 8</t>
  </si>
  <si>
    <t xml:space="preserve">Gibt es Zugangsbeschränkungen zu bestimmten Lebensmittelverarbeitungs- und Lagerbereichen, insbesondere zu sensiblen Bereichen? </t>
  </si>
  <si>
    <t>C 9</t>
  </si>
  <si>
    <t>Sind die Anlieferungs- und Lagerbereiche vor unbefugtem Betreten gesichert?</t>
  </si>
  <si>
    <t>C 10</t>
  </si>
  <si>
    <t>Werden nicht genutzte Räume, auch Lagerräume, verschlossen gehalten und überwacht?</t>
  </si>
  <si>
    <t>C 11</t>
  </si>
  <si>
    <t xml:space="preserve">Ist gewährleitstet, dass nur autorisierte Personen Zugang zu den Laborbereichen haben? </t>
  </si>
  <si>
    <t>Sind die Futter- und Trinkvorrichtungen der Tiere gegen unbefugtes Einwirken geschützt?</t>
  </si>
  <si>
    <t>2. Produktion</t>
  </si>
  <si>
    <t>C 12</t>
  </si>
  <si>
    <t>C 14</t>
  </si>
  <si>
    <t>Wird nach dem Vier-Augen-Prinzip gearbeitet?</t>
  </si>
  <si>
    <t>3. Wareneingang und Lieferanten</t>
  </si>
  <si>
    <t>C 15</t>
  </si>
  <si>
    <t>Werden nur Waren von definierten Lieferanten angenommen?</t>
  </si>
  <si>
    <t>C 16</t>
  </si>
  <si>
    <t>Wird sichergestellt, dass die Lieferanten-, Vertragsbetriebe und Spediteure angemessene Produktschutzmaßnahmen einhalten?</t>
  </si>
  <si>
    <t>C17</t>
  </si>
  <si>
    <t xml:space="preserve">Werden Wareneingänge auf Anzeichen unbefugter Eingriffe, Verunreinigung, Beschädigung oder "Fälschung" überprüft? </t>
  </si>
  <si>
    <t>C 18</t>
  </si>
  <si>
    <t>Gibt es Zeitpläne für Anlieferung und Versand?</t>
  </si>
  <si>
    <t>C 19</t>
  </si>
  <si>
    <t>Lehnen Sie unerwartete, ungeplante Lieferungen ab?</t>
  </si>
  <si>
    <t>C 20</t>
  </si>
  <si>
    <t>Wird die Entladung des Wareneingangs - auch außerhalb der normalen Arbeitszeit - immer von eigenen Mitarbeitern beaufsichtigt?</t>
  </si>
  <si>
    <t>C 21</t>
  </si>
  <si>
    <t>Werden verdächtige Lebensmittel abgelehnt?</t>
  </si>
  <si>
    <t>C 22</t>
  </si>
  <si>
    <t>Werden Tiertransportunternehmen ausgewählt, die für die Sicherheit der Tiere gegen eine absichtliche Kontamination während des Transportes sorgen?</t>
  </si>
  <si>
    <t>4. Lagerung</t>
  </si>
  <si>
    <t>C 23</t>
  </si>
  <si>
    <t>C 24</t>
  </si>
  <si>
    <t>C 25</t>
  </si>
  <si>
    <t>Stellen Sie bei fehlenden oder zusätzlichen Beständen bzw. vergleichbaren Unregelmäßigkeiten Nachforschungen an?</t>
  </si>
  <si>
    <t>C 26</t>
  </si>
  <si>
    <t>C 27</t>
  </si>
  <si>
    <t>C 28</t>
  </si>
  <si>
    <t>5. Fertigwaren und Warenausgang</t>
  </si>
  <si>
    <t>C 29</t>
  </si>
  <si>
    <t>Sind die Transportfahrzeuge kontaminationssicher verschlossen bzw. versiegelt?</t>
  </si>
  <si>
    <t>C 30</t>
  </si>
  <si>
    <t xml:space="preserve">Stellen Sie die Anforderung an den Spediteur, dass er jederzeit in der Lage ist, den Standort der Ladung festzustellen (z.B. per GPS)? </t>
  </si>
  <si>
    <t xml:space="preserve">6. Zugriff auf Computersysteme </t>
  </si>
  <si>
    <t>C 31</t>
  </si>
  <si>
    <t>C 32</t>
  </si>
  <si>
    <t>Ist der Computerzugriff für Mitarbeiter gesperrt, die nicht mehr bei der Firma beschäftigt sind?</t>
  </si>
  <si>
    <t>C 33</t>
  </si>
  <si>
    <t>Haben Sie ein System zur personenbezogenen Rückverfolgung von Computertransaktionen?</t>
  </si>
  <si>
    <t>C 34</t>
  </si>
  <si>
    <t>Sind Ihre Virenschutzsysteme und Backup-Verfahren für kritische computergestützte Datensysteme auf ihre Angemessenheit überprüft?</t>
  </si>
  <si>
    <t>C 35</t>
  </si>
  <si>
    <t>Ist die Sicherheit des Computersystems durch externe Experten validiert?</t>
  </si>
  <si>
    <t>Glossar</t>
  </si>
  <si>
    <t>Management</t>
  </si>
  <si>
    <t>nein/ja</t>
  </si>
  <si>
    <t>nein/nein</t>
  </si>
  <si>
    <t>nein/fehlt</t>
  </si>
  <si>
    <t>n.b.</t>
  </si>
  <si>
    <t>Mitarbeiter</t>
  </si>
  <si>
    <t>Öffentlichkeit</t>
  </si>
  <si>
    <t>Standort/ Bauliche Bedingungen</t>
  </si>
  <si>
    <t>Produktion</t>
  </si>
  <si>
    <t>Wareneingang und Lieferanten</t>
  </si>
  <si>
    <t>Lagerung</t>
  </si>
  <si>
    <t>Fertigwaren und Warenausgang</t>
  </si>
  <si>
    <t>Zugriff Computer Systeme</t>
  </si>
  <si>
    <t>Legende</t>
  </si>
  <si>
    <t>Maßnahmen/Verfahren vorhanden</t>
  </si>
  <si>
    <t>Maßnahmen/Verfahren nicht vorhanden und nicht erforderlich (kein Handlungsbedarf)</t>
  </si>
  <si>
    <t>Maßnahmen/Verfahren nicht vorhanden und Handlungsbedarf unklar</t>
  </si>
  <si>
    <t>Maßnahmen/Verfahren nicht vorhanden jedoch erforderlich (Handlungsbedarf)</t>
  </si>
  <si>
    <t>offene Fragen</t>
  </si>
  <si>
    <t>x</t>
  </si>
  <si>
    <t>Food Defense</t>
  </si>
  <si>
    <t>BAT</t>
  </si>
  <si>
    <t>Nummer</t>
  </si>
  <si>
    <t>Wortlaut der Frage</t>
  </si>
  <si>
    <t>Erläuterungen</t>
  </si>
  <si>
    <t>Food Defense Plan</t>
  </si>
  <si>
    <t xml:space="preserve">Erläuterungen zum Fragenkatalog </t>
  </si>
  <si>
    <t>Bedenken Sie, dass die Kontaktdaten über den/die Ansprechpartner jedem Mitarbeiter zugänglich sein sollten.</t>
  </si>
  <si>
    <t>Als definierte Lieferanten werden in diesem Kontext bekannte bzw. festgelegte Lieferanten bezeichnet, zu denen reguläre Geschäftsbeziehungen bestehen.</t>
  </si>
  <si>
    <t>Regelmäßige Überprüfung der Roh- und Fertigwarenbestände.</t>
  </si>
  <si>
    <t>Dokumentation über alle im Einsatz befindlichen Waren (einschließlich zurückgegebene oder zur Nachbereitung bestimmte Ware).</t>
  </si>
  <si>
    <t>Zugang nur für autorisierte Personen.</t>
  </si>
  <si>
    <t>Überprüfung der im Unternehmen verwendeten Chemikalien.</t>
  </si>
  <si>
    <t>Regelmäßige Überprüfung und Dokumentation des Chemikalienbestandes.</t>
  </si>
  <si>
    <t>Zugang zu infektiösen und/oder toxischen Agenzien und Materialien auf Laborpersonal beschränken. Dokumentation über Verbrauch und Entsorgung.</t>
  </si>
  <si>
    <t xml:space="preserve">Kontakt mit Transportunternehmen wegen der Einführung von Produktschutzmaßnahmen während des Transports. </t>
  </si>
  <si>
    <t>Kontakt mit Transportunternehmen, dass Standortbestimmung des Transports zu jeder Zeit möglich sein sollen.</t>
  </si>
  <si>
    <t>Zugangsbeschränkungen für sensible Steuerungsprozesse einrichten.</t>
  </si>
  <si>
    <t xml:space="preserve">Verfahren einrichten, dass bei Beschäftigungsende (letzter Anwesenheitstag des MA) der Computerzugriff deaktiviert wird. </t>
  </si>
  <si>
    <t>Personenbezogene Rückverfolgung einrichten.</t>
  </si>
  <si>
    <t>Virenschutzsysteme und Backup-Verfahren einrichten bzw. überprüfen.</t>
  </si>
  <si>
    <t>System zum Schutz der Computersysteme überprüfen.</t>
  </si>
  <si>
    <t>Umsetzung der Maßnahme in Arbeit</t>
  </si>
  <si>
    <t>Maßnahme ist umgesetzt</t>
  </si>
  <si>
    <t>Umsetzung der Maßnahme steht noch aus</t>
  </si>
  <si>
    <t>Anleitung zur Bearbeitung der Produktschutz-Checkliste</t>
  </si>
  <si>
    <t>"Beschreibung Maßnahme"</t>
  </si>
  <si>
    <t>Die  Produktschutz-Checkliste wurde in Excel 2003 erstellt, falls Probleme bei der Bearbeitung mit neueren Excel-Versionen auftauchen sollten, sei auf die Hilfestellung unter folgendem Link verwiesen: http://office.microsoft.com/de-de/excel-help/verwendung-von-office-excel-2010-mit-fruheren-excel-versionen-HA010342994.aspx</t>
  </si>
  <si>
    <t>Im Tabellenblatt "Erläuterung Checkliste" finden sich zu fast jeder Frage des Fragenkataloges zusätzliche Informationen und Hilfestellungen, die bei der Beantwortung der Fragen hinzugezogen werden können.</t>
  </si>
  <si>
    <t>Begrifflichkeiten und Abkürzungen können im "Glossar" nachgelesen werden.</t>
  </si>
  <si>
    <t>Sollen Veränderungen an den Dropdown-Listen vorgenommen werden, so muss über den Menüpunkt "Format" die Auswahl "Blatt" und dann die Funktion "Einblenden" ausgewählt werden, um das Tabellenblatt mit den definierten Begrifflichkeiten für die Auswahllisten wieder sichtbar zu machen.</t>
  </si>
  <si>
    <t>So können Sie z.B. bei der Auswahl von Firmen, die Verpackungsmaterial, Zutaten oder Rohmaterial liefern darauf achten, dass diese den Produktschutz ausreichend implementiert haben. Besitzen die Zulieferer zudem Zertifizierungen, die sie als besonders vertrauenswürdig kennzeichnen? Werden ihre Zulieferer in Bezug auf Produktschutz-Maßnahmen auditiert (z.B. im Rahmen von Lieferantenaudits)? Spediteure sollten beispielsweise die Sicherheit der zu liefernden Waren gegen eine absichtliche Kontamination während des Transportes gewährleisten.</t>
  </si>
  <si>
    <t>Bei der Beantwortung der Frage ist zu beachten, dass auch Zutaten, Schutzgase, Verpackungen, Etiketten, Warenrückgaben sowie Forschungs- und Entwicklungsmaterial zu den Wareneingängen zählen. Angebrachte Siegel oder Originalverschlüsse könnten beispielsweise vor der eigentlichen Warenannahme auf Unversehrtheit überprüft werden. Lieferfahrzeuge, die Zutaten, Rohmaterialien oder fertige Produkte enthalten, sollten mit einem Siegel oder einer Plombe versehen sein, welche/s nach jedem Öffnen erneuert werden muss. Jedes Öffnen und Schließen vor der Anlieferung sollte dokumentiert werden (Siegelcodierungen). Nicht zu beladende/entladende Lieferfahrzeuge sollten verschlossen und ggf. versiegelt sein.</t>
  </si>
  <si>
    <t>Bei der Umsetzung dieser Maßnahme kann ein dokumentiertes Verfahren zum Umgang mit verzögerten oder nicht angekommenen Anlieferungen (z.B. Nachforschung über GPS zu Streckenabweichungen oder unerwartetem Halten) hilfreich sein. Zudem sollte bei Lieferungen "just in time" darauf geachtet werden, dass die Lieferfahrzeuge zur Einhaltung der Zeiten nicht etwa ohne ausreichenden Manipulationsschutz (z.B. in Form von Versiegelungen/Plomben) auf öffentlichen Parkplätzen geparkt werden.</t>
  </si>
  <si>
    <t>Für eine gute Produktschutzpraxis ist es essentiell, dass nur erwartete, planmäßige und freigegebene Lieferungen angenommen werden.  Außerplanmäßige oder nicht autorisierte Lieferungen sollten abgelehnt werden oder bis zur Freigabe in Warteposition gehalten werden.</t>
  </si>
  <si>
    <t xml:space="preserve">Für den Fall, dass Sie ein verdächtiges Lebensmittel ablehnen müssen, ist das Vorhandensein eines dokumentierten Verfahrens sehr hilfreich, indem die weitere Handhabung des LM festgelegt ist. Die für den Produktschutz Zuständigen sind über Ablehnungen zu informieren. Abgelehnte Lieferungen sollten umfassend dokumentiert werden. </t>
  </si>
  <si>
    <t>Ist ein Verfahren zum Umgang mit Retouren (beschädigte, zurückgegebene oder zur Nachbearbeitung bestimmte Waren) eingeführt, das die Kontamination anderer Produkte durch diese weitgehend verhindert?</t>
  </si>
  <si>
    <t>Gefahrenanalyse und Risikobewertung</t>
  </si>
  <si>
    <t>Verantwortlichen Produktschutz bzw. Team benennen; evtl. Schulungen/Fortbildungen der Verantwortlichen zu Qualifikationszwecken</t>
  </si>
  <si>
    <t>Geschäftsleitung bis xx.xx.2014</t>
  </si>
  <si>
    <t>Produktschutzverantwortlicher /Team bis xx.xx.2014</t>
  </si>
  <si>
    <t>Vulnerabilitätsanalyse (Schwachstellenanalyse) durchführen</t>
  </si>
  <si>
    <t>Maßnahmen veranlassen um identifizierte vulnerable Punkte (Schwachstellen) zu minimieren bzw. eliminieren</t>
  </si>
  <si>
    <t>Anweisung erstellen welche Personen bei Verdachtsmomenten inner- und außerbetrieblich zu informieren sind</t>
  </si>
  <si>
    <t>Krisenplan erarbeiten und beüben</t>
  </si>
  <si>
    <t>Anweisung aus dem HACCP Krisenplan übernehmen</t>
  </si>
  <si>
    <t>Kontaktinformationen aus dem HACCP Plan übernehmen</t>
  </si>
  <si>
    <t>Es ist von elementarer Wichtigkeit in Verfahren festzulegen, dass zurückgegebene Produkte oder Waren räumlich getrennt von anderen Produkten oder Waren auf ihre Echtheit und auf eventuelle Risiken geprüft werden, bevor sie wiederverwertet oder nachbearbeitet werden.</t>
  </si>
  <si>
    <t xml:space="preserve">Ist jederzeit ein Überblick über eingegangene sowie im Einsatz befindliche Waren gewährleistet (Warenwirtschaftssystem)? </t>
  </si>
  <si>
    <t>Bei Neueinstellungen soll bei ehemaligen Arbeitgebern nachgefragt werden.</t>
  </si>
  <si>
    <t>Haftungsausschluss BfR-Produktschutz Checkliste</t>
  </si>
  <si>
    <t xml:space="preserve">Zur weiteren Verbesserung des Produktschutzes sollten Sie sich überlegen, ob ihr Krisenplan unter anderen die im folgenden abgefragten Aspekte berücksichtigt.                                                                                                                                              ● Sind die Maßnahmen definiert, die im Falle einer BAT-Schadenslage zum Einsatz kommen sollen?                                                                                                                                                                                                                                     ● Sind die Mitarbeiter durch Übungen auf den Krisenfall vorbereitet?                                                                                                                                                                                                                                                                                     ● Werden die Übungen regelmäßig durchgeführt?                                                                                                                                                                                                                                                                                                                                                                                                                                                                    </t>
  </si>
  <si>
    <t xml:space="preserve">Folgende Hinweise sollten beachtet werden. Die Analyse der vulnerablen Punkte sollte regelmäßig, z.B. mindestens einmal jährlich, auf ihre Aktualität hin überprüft werden. Bei jeder Änderung, die Einfluss auf die „Unversehrtheit“ des Produktes haben könnte (z.B. Rezepturänderung, Änderung der Herstellungstechnologie, Verpackung, Lagerung oder des Transportes) sollte eine zeitnahe Überprüfung erfolgen. Die Ergebnisse der Vulnerabilitätsanalyse werden vertraulich behandelt (Unternehmensabhängig, z.B. Produktschutzteam, Produktions- und Geschäftsleitung).
 Vulnerabilitätsanalysen können z.B. mit folgenden Werkzeugen durchgeführt werden:                                                                                                                                                                                                                                                                                    ● TACCP (Threat Assessment Critical Control Point) unter "http://shop.bsigroup.com/en/forms/PASs/PAS-96/Confirmation/"
● VACCP (Vulnerability Analysis Critical Control Point) unter "http://www.frenchfoodintheus.org/IMG/pdf/I07008308-imtnea-Guide_des_recommandations-ENG_3_.pdf"
● Vulnerability Assessment Software unter "http://www.fda.gov/Food/FoodDefense/ToolsEducationalMaterials/ucm295900.htm" herunterladen                                                                                                                                                                                    </t>
  </si>
  <si>
    <t>Zur weiteren Verbesserung des Produktschutzes sollte ein dokumentierter Rückrufplan (mit aktueller und chronologischer Dokumentation) vorliegen, dessen Wirksamkeit regelmäßig in vorgetäuschten Rückrufaktionen (mock recall) überprüft wird.
Ein Beispiel Rück-Ruf-Formular der Bundesanstalt für Arbeitsschutz und Arbeitsmedizin ist zu finden unter https://www.baua.de/de/Produktsicherheit/Rueckrufmanagement/Formular/Formular.html;jsessionid=6FFF56A98DC714DD83E16AFEA3C01FD3.1_cid389</t>
  </si>
  <si>
    <t xml:space="preserve">Es ist besonders wichtig, dass die Mitarbeiter sich Ihrer Bedeutung beim Produktschutz bewusst sind. Die Aufforderung zur Meldung verdächtiger Situationen kann z.B. in Sicherheitsschulungen oder durch das Aushängen von Informationsplakaten erfolgen.                                                                                                                                              Derartige Aushänge und Informations-Plakate sollten auch in der Muttersprache der Mitarbeiter ausgehängt werden. Mitarbeiter sollten in Schulungen angeregt werden eigenständig ihnen unbekannte Personen im Betrieb anzusprechen und diese persönlich zu dem zuständigen Ansprechpartner zu begleiten.                                                                                                                                                                                                                                                                                                                                                                                                                                                                                                                                                                                                                                                                               Ein amerikanisches Beispiel für ein Informationsplakat findet sich unter: </t>
  </si>
  <si>
    <t>Folgende Beispiele können bei der Beantwortung der Frage hilfreich sein. Bei Neueinstellungen wird z.B. bei ehemaligen Arbeitgebern nachgefragt. Umfangreichere Nachforschungen bei Neueinstellungen, wie z.B. die Vorlage eines polizeilichen Führungszeugnisses, werden, insbesondere wenn die Person in sensiblen Bereichen arbeiten wird, vorgenommen. Für einen effektiven Produktschutz ist es sinnvoll Zeit- und Leiharbeiter, ebenso wie Reinigungspersonal in die Überprüfung mit einzubeziehen.</t>
  </si>
  <si>
    <t xml:space="preserve">Der Zugang von Zeitarbeitern, Lieferanten, Reinigungskräften, Handwerkern etc. sollte auf die notwendigen Arbeitsbereiche beschränkt sein. </t>
  </si>
  <si>
    <t>Folgende Überlegungen können je nach Betriebsstruktur helfen den Produktschutz zu optimieren:  verschiedene Arbeitsbereiche sollten durch spezifische Farben gekennzeichnet werden. Durch farbliche Arbeitskleidung oder durch farbliche Identifikationsschilder kann eine einfache Zuordnung von Mitarbeitern auf ihre Arbeitsbereiche erfolgen. Die Arbeitskleidung sollte nach Arbeitsende in abschließbaren Spinden aufbewahrt werden. Die Reinigung der Arbeitskleidung erfolgt bestenfalls auf dem Betriebsgelände durch eigene Mitarbeiter.</t>
  </si>
  <si>
    <t>Medikamente sind grundsätzlich in Sozialräumen oder im Sanitätsraum zu belassen. Generell sollte die Mitnahme von Speisen untersagt sein. Getränke sollten nur - sofern unbedingt erforderlich - in speziellen Flaschen und nur im Bereich von ausgewiesenen "Trinkstationen" erlaubt sein.</t>
  </si>
  <si>
    <t>Den bestmöglichen Produktschutz erzielen Sie, wenn für Fahrzeuge und Personen nur überwachte Zugangsmöglichkeiten auf das Betriebsgelände  existieren. Bei der Abstellung von Fahrzeugen auf dem Betriebsgelände sollte eine unterschiedliche Identifikation der Fahrzeuge von Mitarbeitern bzw. Besuchern durch das Auslegen von Parkausweisen hinter der Windschutzscheibe erfolgen bzw. sollte das Abstellen von Besucherfahrzeugen nur außerhalb des Betriebsgeländes erlaubt sein.</t>
  </si>
  <si>
    <t>Ob eine Begleitung erforderlich ist, muss einerseits betriebsabhängig (Betriebsgröße, -struktur, Personalausstattung) entschieden werden und andererseits in Abhängigkeit von Art und Aufgabe der betriebsfremden Person (z.B. des externen Dienstleisters).</t>
  </si>
  <si>
    <t>So können z.B. routinemäßige Kontrollgänge und Überwachungskameras (z.B. zum Schutz der Dachöffnungen) eingesetzt werden. Zudem sollten diese Daten gespeichert und regelmäßig kontrolliert werden. Jeder Zugang von Mitarbeitern oder Besuchern während der Arbeitszeit zum Firmengelände sollte, z.B. durch die Verwendung eines Eingangstürcodes, Identifikationskarten zum Öffnen der Eingangstür oder durch den Zugang über eine bewachte Pforte, kontrolliert werden. Die Zugangskontrolle sollte auch Zeiten außerhalb der Arbeitszeit erfassen. Ein Zugang außerhalb der Arbeitszeit sollte vom Vorgesetzten zu genehmigen und durch geeignete Dokumentation nachvollziehbar sein.</t>
  </si>
  <si>
    <t>Bei der Beantwortung der Frage ist es hilfreich sich zu überlegen, ob der Zugang zu Heizung, Lüftung und Klimaanlagen verschlossen und der Lufteinstrom für das Belüftungssystem umzäunt bzw. nicht zugänglich ist. Hierbei ist auch an die Belüftungssysteme für Silos und Druckluftversorgung, z.B. zum Ausblasen von Behältnissen, zu denken.</t>
  </si>
  <si>
    <t>Eine räumliche Trennung erschwert die Verbringung unerwünschte Geräte oder Materialien in diese Bereiche.</t>
  </si>
  <si>
    <t>Hierzu zählen Bereiche mit Zugang zu Materialien (Rohstoffe und Zutaten), über die besonders gut eine absichtliche Einbringung von gefährlichen Agenzien erfolgen könnte. Der Zugang ist z.B. durch abgeschlossene und möglichst videoüberwachte Türen zu sichern. Bei Zutritt der Mitarbeiter sollten Daten wie Name, Datum und Uhrzeit (elektronisch oder in Papierform) erfasst werden. Produkt-Etiketten und Verpackungsmaterialien sollten sorgfältig aufbewahrt werden, um Missbrauch durch Fälschungen zu vermeiden.</t>
  </si>
  <si>
    <t>Bestandteil eines guten Produktschutzplanes ist z.B. die regelmäßige Überprüfung der Roh- und Fertigwarenbestände. Um im Falle einer Unregelmäßigkeit schnell und sachgemäß handeln zu können, ist es hilfreich, ein Verfahren zum Umgang mit Fehl- oder überschüssigen Beständen zu implementieren (z.B. räumliche Trennung von anderen Produkten und Waren, Entsorgung, u.a.).</t>
  </si>
  <si>
    <t>Hierbei ist es hilfreich sich zu überlegen, ob Reiniger und Desinfektionsmittel so aufbewahrt werden, dass ein Missbrauch nicht möglich ist (z.B. durch Einschränkung des Zugriffs auf diese Mittel). Weiterhin sollte der Zugang zu Bereichen, an denen gefährdende Chemikalien aufbewahrt werden, nur autorisierten Personen möglich sein.</t>
  </si>
  <si>
    <t>Eine Firewall sollte alle Computer des Systems schützen, wobei auch eine Fernsteuerung z.B. über das Internet verhindert werden muß. Eine Antiviren Software sollte installiert und regelmäßig aktualisiert werden. Regelmäßige Sicherheitsupdates aller Software-Elemente sollten durchgeführt werden. Die Software auf Systemrechnern sollte reduziert werden, um weniger Angrifffläche zu bieten (Angriff durch Hacker). Falls möglich, bietet eine Abkopplung der Systemrechner vom Internet den größtmöglichen Schutz vor Manipulationen aus dem Internet. Bei Backups ist auf den Schutz vor unbefugtem Zugriff und vor physischer Schädigung (z.B. durch Feuer) zu achten. Zum Beispiel können externe Festplatten außerhalb des Unternehmensgeländes aufbewahrt werden.</t>
  </si>
  <si>
    <r>
      <t xml:space="preserve">● Wie erfolgt eine Verifikation des Anschlags und der Krise?                                                                                                                                                                                                                                                                                                             ● Wird neben der Sicherung der Gesundheit der Mitarbeiter dafür Sorge getragen, dass kontaminierte Produkte auf dem Betriebsgelände verbleiben?
● Erfolgt Warensperrung (durch wen?), Rückruf (stiller Rückruf oder öffentliche Warnung)? 
</t>
    </r>
    <r>
      <rPr>
        <sz val="11"/>
        <rFont val="Arial"/>
        <family val="2"/>
      </rPr>
      <t xml:space="preserve">● </t>
    </r>
    <r>
      <rPr>
        <sz val="11"/>
        <rFont val="Arial"/>
        <family val="0"/>
      </rPr>
      <t xml:space="preserve">Ist das Rückrufmanagement (Durchführung, Lagerung der Produkte, Prüfung auf Vollständigkeit) geregelt?                           
● Ist die sichere Entsorgung der kontaminierten Produkte geregelt? </t>
    </r>
  </si>
  <si>
    <t>Produktschutzverantwortlicher /Team soll Personalabteilung über die Änderung bei Neueinstellung in Kenntnis setzen (bis xx.xx.2014)</t>
  </si>
  <si>
    <t>Dies umfasst auch alle Reinigungs- und Putzmittel sowie ggf. Werkstattchemikalien (Lösemittel etc.).</t>
  </si>
  <si>
    <t>Anschließend die fortlaufende Nummerierung der Fragen manuell anpassen. Hierzu zwei Nummern in der richtigen Reihenfolge ergänzen und gegebenenfalls die beiden Zellen markieren und am rechten unteren Rand den Punkt mit der Maus über die anzupassenden Zellen ziehen. Die Aktualisierung ist für jede (!) Kategorie vorzunehmen.</t>
  </si>
  <si>
    <t>Zuständigkeit und Zieldatum
(zu erledigen bis)</t>
  </si>
  <si>
    <t>Erfolgt eine angemessene Lagerung und Dokumentation über den Verbrauch, Verbleib bzw. die Entsorgung der im Labor verwendeten infektiösen und/oder toxischen Agenzien und Materialien?</t>
  </si>
  <si>
    <t>Hierbei sollte sichergestellt werden, dass infektiöse oder toxische Agenzien nicht unautorisiert entwendet werden können.</t>
  </si>
  <si>
    <t>Das Bundesinstitut für Risikobewertung (BfR) haftet nicht für aufgrund der Anwendung sowie im Zusammenhang mit der Anwendung oder Nichtanwendung der BfR-Produktschutz Checkliste entstandene Schäden. Abweichend hiervon gelten für Schäden aus der Verletzung des Lebens, des Körpers oder der Gesundheit, die auf einer fahrlässigen Pflichtverletzung des BfR oder einer vorsätzlichen oder fahrlässigen Pflichtverletzung eines gesetzlichen Vertreters oder Erfüllungsgehilfen des BfR beruhen, die gesetzlichen Bestimmungen. Für sonstige Schäden, die auf einer grob fahrlässigen Pflichtverletzung des BfR oder auf einer vorsätzlichen oder grob fahrlässigen Pflichtverletzung eines gesetzlichen Vertreters oder Erfüllungsgehilfen des BfR beruhen, gelten ebenfalls die gesetzlichen Bestimmungen.</t>
  </si>
  <si>
    <t xml:space="preserve">Die Anwendung der BfR-Produktschutz-Checkliste durch die Betreiber von Lebensmittelunternehmen bedeutet nicht, dass hierdurch die notwendigen Maßnahmen, Verfahren und Pläne zum Produktschutz gemäß den jeweils gültigen rechtlichen Anforderungen vollständig oder auch nur teilweise umgesetzt werden. Der Anwender hat sich selbst eigenverantwortlich über die für seinen Bereich geltenden rechtlichen Bestimmungen zu informieren und die Anwendung sicherzustellen. </t>
  </si>
  <si>
    <t xml:space="preserve">Food Defense ist ein von der Food and Drug Administration (FDA) u.a. amerikanischen Behörden verwendeter Sammelbegriff für Aktivitäten, die den Schutz der nationalen Lebensmittelversorgung vor absichtlicher Kontamination bzw. bewusster Verfälschung umfassen. Der Begriff schliesst andere Begrifflichkeiten wie Bioterrorismus (BT), Terrorismusbekämpfung (counter-terrorism, CT), etc. mit ein (1). In der deutschen Version des International Featured Standard (IFS) Food 6 wird Food Defense mit Produktschutz gleichgesetzt und umfasst die Erkennung, Minimierung und Überwachung möglicher Ursachen absichtlicher Kontaminationen von Lebenmitteln.                                                                   </t>
  </si>
  <si>
    <t>Lebensmittel</t>
  </si>
  <si>
    <t>Nutzungsrechteerklärung BfR-Produktschutz Checkliste</t>
  </si>
  <si>
    <t>Mit der Bereitstellung der BfR-Produktschutz Checkliste ist die Erlaubnis zur Nutzung und individualisierten Ausgestaltung im eigenen Betrieb im Sinne eines kostenfreien einfachen, nicht-ausschließlichen Nutzungsrechtes verbunden. Die Nutzung für kommerzielle Zwecke ist untersagt. Die Weitergabe an Dritte ist untersagt.</t>
  </si>
  <si>
    <t xml:space="preserve">Die Checkliste umfasst 64 Fragen, die sich auf neun verschiedene Kategorien verteilen. Die Auswahl der Antwortmöglichkeiten erfolgt über eine Dropdown-Liste. Die Antwortmöglichkeiten sind ja und nein und mit einem kleinen "x" auszuwählen. Erfolgt bei der Beantwortung der Fragen eine "nein" Auswahl, so ist im Bereich "Maßnahme erforderlich" mit einem kleinen "ja" zu bewerten, wenn Handlungsbedarf besteht bzw. mit einem kleinen "nein" zu bewerten, wenn kein Handlungsbedarf besteht.  </t>
  </si>
  <si>
    <t>Kann die Frage mit "ja" beantwortet werden, wird automatisch die dazugehörige "Maßnahme erforderlich" Zelle grün hinterlegt.                                                                                                                                                                                             Bei einer Beantwortung der Frage mit  "nein" und der Auswahl in der Zelle "Maßnahme erforderlich" mit "ja", wird die Zelle automatisch rot hinterlegt. Hier besteht Handlungsbedarf.                                                                                                               Wird in der Zelle "Maßnahme erforderlich" ein "nein" ausgewählt, weil die Frage für das Unternehmen nicht relevant ist, so wird die ganze Zeile grau hinterlegt und bei der Berechnung des Produktschutz-Index nicht berücksichtigt.</t>
  </si>
  <si>
    <t>Der Produktschutz-Index wird - nach Beantwortung aller Fragen einer Kategorie - in der letzten Zeile für die beantworteten Fragen der jeweiligen Kategorie berechnet. Jede Frage, die mit einem "ja" oder einer "nein"/"ja" Kombination (Eintrag "ja" bei Maßnahme erforderlich) beantwortet wird, fließt in die Berechnung ein. Es kann maximal ein Wert von 1 erreicht werden. Je kleiner der Produktschutz-Index ist, desto mehr Maßnahmen sind erforderlich.</t>
  </si>
  <si>
    <t>Orange = Maßnahmen/Verfahren nicht vorhanden und Handlungsbedarf unklar                                                                                                                                                                                                                                                                Braun   = offene Fragen</t>
  </si>
  <si>
    <t xml:space="preserve">An den Fragenkatalog schließt sich eine grafische Darstellung der ausgewählten Antwortoptionen an. Die Farbkodierung gliedert sich wie folgt:                                                                                                                                                                    Grün      = Maßnahmen/Verfahren vorhanden                                                                                                                                                                                                                                                                                                                         Rot        = Maßnahmen/Verfahren nicht vorhanden jedoch erforderlich (Handlungsbedarf)                                                                                                                                                                                                                                                           Grau      = Maßnahmen/Verfahren nicht vorhanden und nicht erforderlich (kein Handlungsbedarf)                                                                                                                                                                                                                                          </t>
  </si>
  <si>
    <r>
      <t xml:space="preserve">Zum </t>
    </r>
    <r>
      <rPr>
        <i/>
        <sz val="11"/>
        <rFont val="Arial"/>
        <family val="2"/>
      </rPr>
      <t>Entfernen von Fragen</t>
    </r>
    <r>
      <rPr>
        <sz val="11"/>
        <rFont val="Arial"/>
        <family val="0"/>
      </rPr>
      <t xml:space="preserve"> aus dem Katalog bitte wie folgt vorgehen:</t>
    </r>
  </si>
  <si>
    <t>Die dokumentierte, wenn möglich externe Validierung sollte die Überprüfung der Systeme auf eventuelle Sicherheitslücken beinhalten und die Angemessenheit der EDV-Schutzmaßnahmen beurteilen.</t>
  </si>
  <si>
    <t xml:space="preserve"> Ist z.B. eine Umzäunung des Betriebsgeländes vorhanden? Ist die physische Barriere geeignet, das unbefugte Betreten des Geländes zu verhindern, bzw. erfolgt eine Registrierung beim Passieren der physischen Barriere?</t>
  </si>
  <si>
    <t>Gibt es eine ausreichende Innen- und Außenbeleuchtung, um die Erkennung von verdächtigen oder ungewöhnlichen Handlungen zu ermöglichen?</t>
  </si>
  <si>
    <t>Für den Fall eines Stromausfalles sollte zusätzlich eine Notbeleuchtung installiert sein.</t>
  </si>
  <si>
    <t>Bei Notfalltüren ist darauf zu achten, dass diese nur von innen zu öffnen und alarmgesichert sind. Existiert z.B. ein regelmäßig überprüftes Alarmsystem für unbefugtes Eindringen? Werden die turnusgemäßen Überprüfungen dokumentiert?</t>
  </si>
  <si>
    <t>Auch Notfallsysteme sollten vor Manipulation geschützt sein. So sollte der Zugang zur Wasserversorgung (Wassertanks, Aufbereitungssysteme, Leitungssysteme, Brunnen, Eis etc.) abgesichert und reglementiert sein. Bei der Nutzung der öffentlichen Wasserversorgung sollte eine umgehende Information des Betriebes bei einer Sicherheitsgefährdung (z.B. bei einer Havarie mit nachfolgender Kontamination des Wassers) gewährleistet sein.</t>
  </si>
  <si>
    <t>Sind Tankwagen, Anhänger und Sammelbehälter einschließlich der zugehörigen Förderhilfsmittel (z.B. Schläuche) jederzeit - auch bei Nichtgebrauch - gegen Kontamination gesichert?</t>
  </si>
  <si>
    <t>Werden Geräte und Maschinen vor Beginn der Produktion visuell auf Sauberkeit  (und evtl. Manipulation) überprüft?</t>
  </si>
  <si>
    <t>LM</t>
  </si>
  <si>
    <t xml:space="preserve">Wird in regelmäßigen Abständen eine Analyse durchgeführt, die die vulnerablen Punkte im Betrieb und in den Prozessabläufen identifiziert? </t>
  </si>
  <si>
    <t>Wird in regelmäßigen Abständen eine Analyse durchgeführt, die die vulnerablen Punkte im Betrieb und in den Prozessabläufen identifiziert?</t>
  </si>
  <si>
    <t xml:space="preserve">Die Erläuterungen zum Fragenkatalog dienen zum besseren Verständnis der einzelnen Fragen und sind als Hilfestellungen zu verstehen.  </t>
  </si>
  <si>
    <t>Zudem sind Beispiele und weitere Fragen aufgeführt, die je nach Art des Betriebes / der Lebensmittelproduktion für den Produktschutz relevant sein können.</t>
  </si>
  <si>
    <t>Bei der Beantwortung der Frage sollten Sie sich überlegen, ob die Person bzw. das Team über entsprechende Qualifikationen verfügt und Unterstützung durch die Unternehmensleitung erhält.</t>
  </si>
  <si>
    <t>Die Vergabe von Schlüsseln, Chipkarten o.ä. sollte dokumentiert sein und für sensible Bereiche regelmäßig einer Überprüfung unterzogen werden.</t>
  </si>
  <si>
    <t>bio- und agro-terroristische Schadenslagen</t>
  </si>
  <si>
    <t>Vulnerable Punkte</t>
  </si>
  <si>
    <t xml:space="preserve">Wurden die Gefahren identifiziert und die sich ergebenden Risiken bewertet, die aus der absichtlichen Kontamination des Produktes entstehen könnten?  </t>
  </si>
  <si>
    <t>Die anonyme Meldung kann z.B. über einen Briefkasten (dessen regelmäßige Leerung sichergestellt sein muss!) erfolgen. Wobei dieser an einer Stelle aufgestellt sein sollte, die einen anonymen Einwurf ermöglicht. Eine weitere Möglichkeit besteht in der Wahl einer Vertrauensperson unter den Mitarbeitern, die für die anonyme Entgegennahme und Weiterleitung der Meldung verantwortlich ist.</t>
  </si>
  <si>
    <t xml:space="preserve">Dies kann durch regelmäßige dokumentierte Kontrollen des gesamten Betriebsgeländes auf verdächtige Hinweise erreicht werden. </t>
  </si>
  <si>
    <t xml:space="preserve">Eine Strategie zur Kommunikation im Krisenfall könnte mit Hilfe der folgenden Fragen erarbeitet werden:                                                                                                                                                                                                                                ● Sind Verantwortliche benannt, die im Krisenfall befugt sind Stellungnahmen zu verfassen?                                                                                                                                                                                                                                                  ● Sind "Standardtexte" vorformuliert?                                                                                                                                                                                                                                                                                                                                                                                                                                                                 </t>
  </si>
  <si>
    <t xml:space="preserve">                                                                                                                       </t>
  </si>
  <si>
    <t>● Ist der Geschäftsgang organisiert, d.h. welche Personen/Einrichtungen (ggf. auch Behörden) vorab über den Inhalt von Mitteilungen an die Öffentlichkeit zu informieren sind?                                                                                                                           ● Wie werden die eigenen Mitarbeiter über die Krise informiert?                                                                                                                                                                                                                                                                                           ● Welche regionalen, überregionalen bzw. internationalen Medien sind über das Vorkommnis eines BAT-Schadenfalles zu informieren? Soll eine Internet Information erstellt werden?</t>
  </si>
  <si>
    <t>Für Firmen - insbesondere mit einer hohen Arbeitskräftefluktuation - empfiehlt es sich einen tagesaktuellen Dienstplan zu pflegen, aus dem Anwesenheit und Aufenthalt der Mitarbeiter hervorgehen.</t>
  </si>
  <si>
    <t>Gibt es eine aufgabenspezifische Arbeitskleidung (z.B. mit farblicher Zuordnung für unterschiedliche Arbeitsbereiche)?</t>
  </si>
  <si>
    <t>Z.B. können an der Kleidung anzubringende Ausweise betriebsfremde (z.B. Besucher) und betriebseigene Personen (z.B.  Arbeiter, Leiharbeiter, Reinigungskräfte) kennzeichnen und so eine schnelle Identifikation ermöglichen. Betriebsfremde Personen können zudem mit offen zu tragenden Zeitausweisen/Laufzetteln (Uhrzeit Eintritt, Ansprechpartner, Ankunft bei Ansprechpartner etc.) ausgestattet werden.</t>
  </si>
  <si>
    <t>Zur Durchsetzung dieser Forderung könnte eine entsprechende Arbeitskleidung (z.B. ohne Kitteltaschen) hilfreich sein. Hintergrund ist hier das Einbringen möglicherweise gefährlicher Agenzien/Stoffe, aber auch die Gefahr der Industriespionage.</t>
  </si>
  <si>
    <t>Werden Personen dieser Gruppen im Produktionsbereich soweit erforderlich von Mitarbeitern begleitet?</t>
  </si>
  <si>
    <t>Beschreibung Maßnahme</t>
  </si>
  <si>
    <t>Ja-Auswahl</t>
  </si>
  <si>
    <t>Nein-Auswahl</t>
  </si>
  <si>
    <t>Maßnahme</t>
  </si>
  <si>
    <t>Zuständigkeit und Zieldatum (zu erledigen bis)</t>
  </si>
  <si>
    <t xml:space="preserve">Folgende Hinweise könnten bei der Durchführung der Schulungen hilfreich für Sie sein. Die Schulungen sollten regelmäßig, z.B. mindestens einmal jährlich, durchgeführt und dokumentiert werden. Neueingestellte Mitarbeiter sollten zeitnah zum Arbeitsbeginn geschult werden. Die Schulung sollte die Sensibilisierung der Mitarbeiter gegenüber verdächtigen Vorkommnissen und die korrekte Meldung derselben beinhalten. Schulungsinhalte sollten funktionsabhängig (z.B. einfacher Mitarbeiter versus Leitungspersonal) ausgearbeitet werden. Die Mitarbeiter sollen insbesondere zur Wachsamkeit gegenüber                                                                                             ● betriebsfremden Personen                                                                                                                                                                                                                                                                                        ● ungewöhnlichem oder verdächtigem Benehmen von Personen                                                                                                                                                                                                                                    </t>
  </si>
  <si>
    <t>● plötzlich auftretenden Beschwerden der Kollegen                                                                                                                                                                                                                                                        ● "unbekannten" Päckchen/betriebsfremden Gegenständen                                                                                                                                                                                                                                         angehalten werden</t>
  </si>
  <si>
    <t>http://www.fda.gov/downloads/Food/FoodDefense/ucm135072.pdf</t>
  </si>
  <si>
    <t>Gibt es Notfallsysteme für wichtige Anlagen wie z.B. Strom, Wasser, Kühlung, Computertechnik und werden diese überwacht?</t>
  </si>
  <si>
    <t>Eine gute Produktschutzpraxis schließt die Bewachung der gekennzeichneten Anlieferungs- und Lagerbereiche ein, um ungeprüfte oder unautorisierte Wareneingänge bzw. eine Kontamination zu verhindern. Die Zugänge über Laderampen sollten z.B. bei Nichtnutzung verschlossen sein.</t>
  </si>
  <si>
    <t>Nicht frei zugängliche Bereiche (z.B. abgehängte Decken) sollten in die Überwachung einbezogen werden.</t>
  </si>
  <si>
    <t>Hierbei ist es hilfreich sich zu überlegen, ob eine Kontrolle der Transportfahrzeuge vor dem Beladen auf fremde und/oder für die Ware gefährliche Materialien durchgeführt und dokumentiert wird. Weiterhin ob ein fälschungsgesicherter Versand der Waren (z.B. Schutz durch Versiegelung) mit Dokumentation des Warenflusses erfolgt und ob ein Dokumentationssystem für alle Ladungsvorgänge existiert. Wichtig ist auch, dass der Lieferschein alle zur eindeutigen Identifizierung der Ware benötigten Informationen enthält (inkl. Art der Verpackung, Nummer des Transportfahrzeuges usw.).</t>
  </si>
  <si>
    <t>Die zu löschenden Zeilen markieren, mit der rechten Maustaste das Auswahlmenü aufrufen und die Möglichkeit "Zellen löschen" auswählen.</t>
  </si>
  <si>
    <t>Eine Zeile, die eine fertig formatierte Frage aus dem Fragenkatalog enthält, kopieren.</t>
  </si>
  <si>
    <t>Die Zeile markieren in der die Frage ergänzt werden soll. Mit der rechten Maustaste das Auswahlmenü aufrufen und die Möglichkeit "kopierte Zellen einfügen" auswählen.</t>
  </si>
  <si>
    <t>Anschließend den Fragentext überschreiben und die fortlaufende Nummerierung der Fragen wie oben beschrieben anpassen.</t>
  </si>
  <si>
    <t>Eine zur Beantwortung vorgesehene Produktschutz-Checkliste findet sich im Tabellenblatt "Produktschutz-Checkliste".</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</si>
</sst>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0.0"/>
    <numFmt numFmtId="170" formatCode="0.000"/>
  </numFmts>
  <fonts count="67">
    <font>
      <sz val="10"/>
      <name val="Arial"/>
      <family val="0"/>
    </font>
    <font>
      <u val="single"/>
      <sz val="10"/>
      <color indexed="36"/>
      <name val="Arial"/>
      <family val="0"/>
    </font>
    <font>
      <u val="single"/>
      <sz val="10"/>
      <color indexed="12"/>
      <name val="Arial"/>
      <family val="0"/>
    </font>
    <font>
      <sz val="8"/>
      <name val="Arial"/>
      <family val="0"/>
    </font>
    <font>
      <b/>
      <u val="single"/>
      <sz val="18"/>
      <name val="Arial"/>
      <family val="2"/>
    </font>
    <font>
      <sz val="14"/>
      <name val="Arial"/>
      <family val="2"/>
    </font>
    <font>
      <b/>
      <sz val="10"/>
      <name val="Arial"/>
      <family val="2"/>
    </font>
    <font>
      <sz val="12"/>
      <name val="Arial"/>
      <family val="0"/>
    </font>
    <font>
      <sz val="11"/>
      <name val="Arial"/>
      <family val="0"/>
    </font>
    <font>
      <b/>
      <sz val="11"/>
      <name val="Arial"/>
      <family val="2"/>
    </font>
    <font>
      <sz val="11"/>
      <color indexed="22"/>
      <name val="Arial"/>
      <family val="0"/>
    </font>
    <font>
      <b/>
      <sz val="12"/>
      <name val="Arial"/>
      <family val="0"/>
    </font>
    <font>
      <sz val="12"/>
      <color indexed="22"/>
      <name val="Arial"/>
      <family val="0"/>
    </font>
    <font>
      <sz val="10"/>
      <color indexed="22"/>
      <name val="Arial"/>
      <family val="0"/>
    </font>
    <font>
      <sz val="13"/>
      <name val="Arial"/>
      <family val="0"/>
    </font>
    <font>
      <sz val="10"/>
      <color indexed="23"/>
      <name val="Arial"/>
      <family val="0"/>
    </font>
    <font>
      <sz val="11"/>
      <color indexed="8"/>
      <name val="Arial"/>
      <family val="2"/>
    </font>
    <font>
      <i/>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8.75"/>
      <color indexed="8"/>
      <name val="Arial"/>
      <family val="0"/>
    </font>
    <font>
      <b/>
      <sz val="19.5"/>
      <color indexed="8"/>
      <name val="Arial"/>
      <family val="0"/>
    </font>
    <font>
      <sz val="19.5"/>
      <color indexed="8"/>
      <name val="Arial"/>
      <family val="0"/>
    </font>
    <font>
      <sz val="23.25"/>
      <color indexed="8"/>
      <name val="Arial"/>
      <family val="0"/>
    </font>
    <font>
      <sz val="16.75"/>
      <color indexed="8"/>
      <name val="Arial"/>
      <family val="0"/>
    </font>
    <font>
      <sz val="20"/>
      <color indexed="8"/>
      <name val="Arial"/>
      <family val="0"/>
    </font>
    <font>
      <sz val="24"/>
      <color indexed="8"/>
      <name val="Arial"/>
      <family val="0"/>
    </font>
    <font>
      <sz val="23.75"/>
      <color indexed="8"/>
      <name val="Arial"/>
      <family val="0"/>
    </font>
    <font>
      <sz val="16.25"/>
      <color indexed="8"/>
      <name val="Arial"/>
      <family val="0"/>
    </font>
    <font>
      <b/>
      <sz val="14.75"/>
      <color indexed="8"/>
      <name val="Arial"/>
      <family val="0"/>
    </font>
    <font>
      <sz val="18.25"/>
      <color indexed="8"/>
      <name val="Arial"/>
      <family val="0"/>
    </font>
    <font>
      <sz val="19.75"/>
      <color indexed="8"/>
      <name val="Arial"/>
      <family val="0"/>
    </font>
    <font>
      <sz val="15.25"/>
      <color indexed="8"/>
      <name val="Arial"/>
      <family val="0"/>
    </font>
    <font>
      <sz val="18"/>
      <color indexed="8"/>
      <name val="Arial"/>
      <family val="0"/>
    </font>
    <font>
      <sz val="22"/>
      <color indexed="8"/>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51"/>
        <bgColor indexed="64"/>
      </patternFill>
    </fill>
    <fill>
      <patternFill patternType="solid">
        <fgColor indexed="11"/>
        <bgColor indexed="64"/>
      </patternFill>
    </fill>
    <fill>
      <patternFill patternType="solid">
        <fgColor indexed="10"/>
        <bgColor indexed="64"/>
      </patternFill>
    </fill>
    <fill>
      <patternFill patternType="solid">
        <fgColor indexed="60"/>
        <bgColor indexed="64"/>
      </patternFill>
    </fill>
    <fill>
      <patternFill patternType="solid">
        <fgColor indexed="55"/>
        <bgColor indexed="64"/>
      </patternFill>
    </fill>
    <fill>
      <patternFill patternType="solid">
        <fgColor indexed="52"/>
        <bgColor indexed="64"/>
      </patternFill>
    </fill>
  </fills>
  <borders count="5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style="medium"/>
      <bottom>
        <color indexed="63"/>
      </botto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color indexed="63"/>
      </left>
      <right style="medium"/>
      <top style="thick"/>
      <bottom style="medium"/>
    </border>
    <border>
      <left style="medium"/>
      <right style="medium"/>
      <top style="thick"/>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ck"/>
      <bottom style="medium"/>
    </border>
    <border>
      <left style="medium"/>
      <right>
        <color indexed="63"/>
      </right>
      <top style="medium"/>
      <bottom>
        <color indexed="63"/>
      </bottom>
    </border>
    <border>
      <left style="thin"/>
      <right>
        <color indexed="63"/>
      </right>
      <top style="thin"/>
      <bottom style="thin"/>
    </border>
    <border>
      <left style="thin"/>
      <right style="medium"/>
      <top style="medium"/>
      <bottom>
        <color indexed="63"/>
      </bottom>
    </border>
    <border>
      <left style="thin"/>
      <right style="medium"/>
      <top style="medium"/>
      <bottom style="medium"/>
    </border>
    <border>
      <left style="thin"/>
      <right style="medium"/>
      <top style="thick"/>
      <bottom style="medium"/>
    </border>
    <border>
      <left style="thin"/>
      <right style="medium"/>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medium"/>
      <right>
        <color indexed="63"/>
      </right>
      <top style="thin"/>
      <bottom style="thin"/>
    </border>
    <border>
      <left style="thin"/>
      <right style="medium"/>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thin"/>
      <top style="medium"/>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thin"/>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25">
    <xf numFmtId="0" fontId="0" fillId="0" borderId="0" xfId="0"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6" fillId="0" borderId="0" xfId="0" applyFont="1" applyAlignment="1">
      <alignment/>
    </xf>
    <xf numFmtId="0" fontId="0" fillId="0" borderId="0" xfId="0" applyAlignment="1">
      <alignment vertical="center"/>
    </xf>
    <xf numFmtId="0" fontId="7" fillId="0" borderId="0" xfId="0" applyFont="1" applyAlignment="1">
      <alignment vertical="top" wrapText="1"/>
    </xf>
    <xf numFmtId="0" fontId="8" fillId="0" borderId="0" xfId="0" applyFont="1" applyAlignment="1">
      <alignment/>
    </xf>
    <xf numFmtId="0" fontId="8" fillId="0" borderId="0" xfId="0" applyFont="1" applyAlignment="1">
      <alignment/>
    </xf>
    <xf numFmtId="0" fontId="8" fillId="0" borderId="0" xfId="0" applyFont="1" applyAlignment="1">
      <alignment vertical="top" wrapText="1"/>
    </xf>
    <xf numFmtId="0" fontId="8" fillId="0" borderId="0" xfId="0" applyFont="1" applyAlignment="1">
      <alignment vertical="center"/>
    </xf>
    <xf numFmtId="0" fontId="8" fillId="0" borderId="0" xfId="0" applyFont="1" applyAlignment="1">
      <alignment wrapText="1"/>
    </xf>
    <xf numFmtId="0" fontId="5" fillId="0" borderId="0" xfId="0" applyFont="1" applyAlignment="1">
      <alignment wrapText="1"/>
    </xf>
    <xf numFmtId="0" fontId="0" fillId="0" borderId="0" xfId="0" applyAlignment="1">
      <alignment/>
    </xf>
    <xf numFmtId="0" fontId="8" fillId="0" borderId="0" xfId="0" applyFont="1" applyFill="1" applyAlignment="1">
      <alignment vertical="center"/>
    </xf>
    <xf numFmtId="0" fontId="9" fillId="0" borderId="10" xfId="0" applyFont="1" applyFill="1" applyBorder="1" applyAlignment="1">
      <alignment horizontal="center" textRotation="45" wrapText="1"/>
    </xf>
    <xf numFmtId="0" fontId="9" fillId="0" borderId="11" xfId="0" applyFont="1" applyFill="1" applyBorder="1" applyAlignment="1">
      <alignment horizontal="center" textRotation="45" wrapText="1"/>
    </xf>
    <xf numFmtId="0" fontId="9" fillId="0" borderId="12" xfId="0" applyFont="1" applyFill="1" applyBorder="1" applyAlignment="1">
      <alignment horizontal="center" textRotation="45" wrapText="1"/>
    </xf>
    <xf numFmtId="0" fontId="9" fillId="0" borderId="12" xfId="0" applyFont="1" applyFill="1" applyBorder="1" applyAlignment="1">
      <alignment horizontal="center" wrapText="1"/>
    </xf>
    <xf numFmtId="0" fontId="10" fillId="0" borderId="0" xfId="0" applyFont="1" applyFill="1" applyAlignment="1">
      <alignment/>
    </xf>
    <xf numFmtId="0" fontId="8" fillId="0" borderId="0" xfId="0" applyFont="1" applyFill="1" applyAlignment="1">
      <alignment/>
    </xf>
    <xf numFmtId="0" fontId="7" fillId="0" borderId="0" xfId="0" applyFont="1" applyFill="1" applyAlignment="1">
      <alignment vertical="center"/>
    </xf>
    <xf numFmtId="170" fontId="8" fillId="33" borderId="13" xfId="0" applyNumberFormat="1" applyFont="1" applyFill="1" applyBorder="1" applyAlignment="1">
      <alignment vertical="center" wrapText="1"/>
    </xf>
    <xf numFmtId="0" fontId="12" fillId="0" borderId="0" xfId="0" applyFont="1" applyFill="1" applyAlignment="1">
      <alignment/>
    </xf>
    <xf numFmtId="0" fontId="7" fillId="0" borderId="0" xfId="0" applyFont="1" applyFill="1" applyAlignment="1">
      <alignment/>
    </xf>
    <xf numFmtId="0" fontId="10" fillId="0" borderId="0" xfId="0" applyFont="1" applyAlignment="1">
      <alignment/>
    </xf>
    <xf numFmtId="0" fontId="8" fillId="0" borderId="13" xfId="0" applyFont="1" applyBorder="1" applyAlignment="1">
      <alignment vertical="top" wrapText="1"/>
    </xf>
    <xf numFmtId="0" fontId="7" fillId="33" borderId="13" xfId="0" applyFont="1" applyFill="1" applyBorder="1" applyAlignment="1">
      <alignment vertical="top" wrapText="1"/>
    </xf>
    <xf numFmtId="170" fontId="8" fillId="34" borderId="13" xfId="0" applyNumberFormat="1" applyFont="1" applyFill="1" applyBorder="1" applyAlignment="1">
      <alignment vertical="center" wrapText="1"/>
    </xf>
    <xf numFmtId="0" fontId="13"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xf>
    <xf numFmtId="0" fontId="0" fillId="0" borderId="0" xfId="0" applyBorder="1" applyAlignment="1">
      <alignment horizontal="center" vertical="center"/>
    </xf>
    <xf numFmtId="0" fontId="8" fillId="0" borderId="0" xfId="0" applyFont="1" applyBorder="1" applyAlignment="1">
      <alignment vertical="top" wrapText="1"/>
    </xf>
    <xf numFmtId="0" fontId="13" fillId="0" borderId="0" xfId="0" applyFont="1" applyAlignment="1">
      <alignment/>
    </xf>
    <xf numFmtId="0" fontId="0" fillId="0" borderId="0" xfId="0" applyBorder="1" applyAlignment="1">
      <alignment vertical="center"/>
    </xf>
    <xf numFmtId="0" fontId="8" fillId="0" borderId="0" xfId="0" applyFont="1" applyFill="1" applyBorder="1" applyAlignment="1">
      <alignment vertical="top"/>
    </xf>
    <xf numFmtId="0" fontId="8" fillId="0" borderId="0" xfId="0" applyFont="1" applyBorder="1" applyAlignment="1">
      <alignment vertical="top"/>
    </xf>
    <xf numFmtId="0" fontId="13" fillId="0" borderId="0" xfId="0" applyFont="1" applyAlignment="1">
      <alignment/>
    </xf>
    <xf numFmtId="0" fontId="0" fillId="0" borderId="0" xfId="0" applyBorder="1" applyAlignment="1">
      <alignment/>
    </xf>
    <xf numFmtId="0" fontId="0" fillId="0" borderId="14" xfId="0" applyBorder="1" applyAlignment="1">
      <alignment horizontal="center" vertical="center"/>
    </xf>
    <xf numFmtId="0" fontId="14" fillId="0" borderId="0" xfId="0" applyFont="1" applyFill="1" applyBorder="1" applyAlignment="1">
      <alignment/>
    </xf>
    <xf numFmtId="0" fontId="14" fillId="0" borderId="0" xfId="0" applyFont="1" applyBorder="1" applyAlignment="1">
      <alignment vertical="top" wrapText="1"/>
    </xf>
    <xf numFmtId="0" fontId="14" fillId="0" borderId="0" xfId="0" applyFont="1" applyAlignment="1">
      <alignment vertical="top" wrapText="1"/>
    </xf>
    <xf numFmtId="0" fontId="14" fillId="0" borderId="0" xfId="0" applyFont="1" applyAlignment="1">
      <alignment/>
    </xf>
    <xf numFmtId="0" fontId="0" fillId="0" borderId="0" xfId="0" applyFill="1" applyBorder="1" applyAlignment="1">
      <alignment/>
    </xf>
    <xf numFmtId="0" fontId="0" fillId="0" borderId="0" xfId="0" applyBorder="1" applyAlignment="1">
      <alignment vertical="top" wrapText="1"/>
    </xf>
    <xf numFmtId="0" fontId="0" fillId="0" borderId="0" xfId="0" applyAlignment="1">
      <alignment vertical="top" wrapText="1"/>
    </xf>
    <xf numFmtId="0" fontId="8" fillId="0" borderId="0" xfId="0" applyFont="1" applyAlignment="1">
      <alignment vertical="top" wrapText="1"/>
    </xf>
    <xf numFmtId="0" fontId="8" fillId="0" borderId="0" xfId="0" applyFont="1" applyAlignment="1">
      <alignment/>
    </xf>
    <xf numFmtId="0" fontId="8" fillId="0" borderId="14" xfId="0" applyFont="1" applyFill="1" applyBorder="1" applyAlignment="1">
      <alignment horizontal="center" vertical="center"/>
    </xf>
    <xf numFmtId="0" fontId="8" fillId="0" borderId="14" xfId="0" applyFont="1" applyBorder="1" applyAlignment="1">
      <alignment vertical="top" wrapText="1"/>
    </xf>
    <xf numFmtId="0" fontId="8" fillId="0" borderId="14" xfId="0" applyFont="1" applyFill="1" applyBorder="1" applyAlignment="1">
      <alignment vertical="top" wrapText="1"/>
    </xf>
    <xf numFmtId="0" fontId="8" fillId="0" borderId="14" xfId="0" applyFont="1" applyFill="1" applyBorder="1" applyAlignment="1">
      <alignment horizontal="center" vertical="top" wrapText="1"/>
    </xf>
    <xf numFmtId="0" fontId="8" fillId="0" borderId="0" xfId="0" applyFont="1" applyBorder="1" applyAlignment="1">
      <alignment/>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15" fillId="0" borderId="0" xfId="0" applyFont="1" applyFill="1" applyBorder="1" applyAlignment="1">
      <alignment vertical="top" wrapText="1"/>
    </xf>
    <xf numFmtId="0" fontId="0" fillId="0" borderId="0" xfId="0" applyFill="1" applyAlignment="1">
      <alignment/>
    </xf>
    <xf numFmtId="0" fontId="0" fillId="0" borderId="14" xfId="0" applyBorder="1" applyAlignment="1">
      <alignment vertical="top" wrapText="1"/>
    </xf>
    <xf numFmtId="0" fontId="0" fillId="0" borderId="14" xfId="0" applyFill="1" applyBorder="1" applyAlignment="1">
      <alignment vertical="top" wrapText="1"/>
    </xf>
    <xf numFmtId="0" fontId="0" fillId="0" borderId="14" xfId="0" applyFont="1" applyBorder="1" applyAlignment="1">
      <alignment vertical="top" wrapText="1"/>
    </xf>
    <xf numFmtId="0" fontId="0" fillId="0" borderId="14" xfId="0" applyNumberFormat="1" applyFill="1" applyBorder="1" applyAlignment="1">
      <alignment vertical="top" wrapText="1"/>
    </xf>
    <xf numFmtId="0" fontId="2" fillId="0" borderId="0" xfId="47" applyFill="1" applyBorder="1" applyAlignment="1" applyProtection="1">
      <alignment vertical="top" wrapText="1"/>
      <protection/>
    </xf>
    <xf numFmtId="0" fontId="11" fillId="0" borderId="12" xfId="0" applyFont="1" applyFill="1" applyBorder="1" applyAlignment="1">
      <alignment vertical="center" wrapText="1"/>
    </xf>
    <xf numFmtId="0" fontId="0" fillId="0" borderId="0" xfId="0" applyNumberFormat="1" applyBorder="1" applyAlignment="1">
      <alignment vertical="top" wrapText="1"/>
    </xf>
    <xf numFmtId="49" fontId="8" fillId="0" borderId="15" xfId="0" applyNumberFormat="1"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8" fillId="0" borderId="17" xfId="0" applyNumberFormat="1" applyFont="1" applyBorder="1" applyAlignment="1">
      <alignment vertical="top" wrapText="1"/>
    </xf>
    <xf numFmtId="0" fontId="8" fillId="0" borderId="16" xfId="0" applyNumberFormat="1" applyFont="1" applyBorder="1" applyAlignment="1">
      <alignment vertical="top" wrapText="1"/>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vertical="top" wrapText="1"/>
    </xf>
    <xf numFmtId="0" fontId="2" fillId="0" borderId="16" xfId="47" applyFill="1" applyBorder="1" applyAlignment="1" applyProtection="1">
      <alignment vertical="top" wrapText="1"/>
      <protection/>
    </xf>
    <xf numFmtId="0" fontId="8" fillId="0" borderId="16" xfId="0" applyFont="1" applyBorder="1" applyAlignment="1">
      <alignment vertical="top" wrapText="1"/>
    </xf>
    <xf numFmtId="0" fontId="8" fillId="0" borderId="0" xfId="0" applyFont="1" applyFill="1" applyAlignment="1">
      <alignment/>
    </xf>
    <xf numFmtId="0" fontId="8" fillId="0" borderId="14" xfId="0" applyNumberFormat="1" applyFont="1" applyBorder="1" applyAlignment="1">
      <alignment vertical="top" wrapText="1"/>
    </xf>
    <xf numFmtId="0" fontId="0" fillId="0" borderId="14" xfId="0" applyBorder="1" applyAlignment="1">
      <alignment/>
    </xf>
    <xf numFmtId="0" fontId="0" fillId="35" borderId="14" xfId="0" applyFill="1" applyBorder="1" applyAlignment="1">
      <alignment/>
    </xf>
    <xf numFmtId="0" fontId="0" fillId="36" borderId="14" xfId="0" applyFill="1" applyBorder="1" applyAlignment="1">
      <alignment/>
    </xf>
    <xf numFmtId="0" fontId="0" fillId="37" borderId="14" xfId="0" applyFill="1" applyBorder="1" applyAlignment="1">
      <alignment/>
    </xf>
    <xf numFmtId="0" fontId="0" fillId="38" borderId="14" xfId="0" applyFill="1" applyBorder="1" applyAlignment="1">
      <alignment/>
    </xf>
    <xf numFmtId="0" fontId="0" fillId="39" borderId="14" xfId="0" applyFill="1" applyBorder="1" applyAlignment="1">
      <alignment/>
    </xf>
    <xf numFmtId="0" fontId="13" fillId="0" borderId="14" xfId="0" applyFont="1" applyBorder="1" applyAlignment="1">
      <alignment/>
    </xf>
    <xf numFmtId="0" fontId="8" fillId="0" borderId="0" xfId="0" applyFont="1" applyBorder="1" applyAlignment="1">
      <alignment/>
    </xf>
    <xf numFmtId="0" fontId="8" fillId="0" borderId="18" xfId="0" applyFont="1" applyBorder="1" applyAlignment="1">
      <alignment vertical="top" wrapText="1"/>
    </xf>
    <xf numFmtId="0" fontId="8" fillId="0" borderId="19" xfId="0" applyFont="1" applyFill="1" applyBorder="1" applyAlignment="1">
      <alignment vertical="top" wrapText="1"/>
    </xf>
    <xf numFmtId="0" fontId="8" fillId="0" borderId="20" xfId="0" applyNumberFormat="1" applyFont="1" applyBorder="1" applyAlignment="1">
      <alignment vertical="top" wrapText="1"/>
    </xf>
    <xf numFmtId="0" fontId="8" fillId="0" borderId="19" xfId="0" applyFont="1" applyBorder="1" applyAlignment="1">
      <alignment vertical="top" wrapText="1"/>
    </xf>
    <xf numFmtId="0" fontId="8" fillId="0" borderId="20" xfId="0" applyFont="1" applyFill="1" applyBorder="1" applyAlignment="1">
      <alignment vertical="top" wrapText="1"/>
    </xf>
    <xf numFmtId="0" fontId="8" fillId="0" borderId="21" xfId="0" applyFont="1" applyBorder="1" applyAlignment="1">
      <alignment vertical="top" wrapText="1"/>
    </xf>
    <xf numFmtId="0" fontId="8" fillId="0" borderId="20" xfId="0" applyFont="1" applyBorder="1" applyAlignment="1">
      <alignment vertical="top" wrapText="1"/>
    </xf>
    <xf numFmtId="0" fontId="16" fillId="0" borderId="0" xfId="0" applyFont="1" applyAlignment="1">
      <alignment wrapText="1"/>
    </xf>
    <xf numFmtId="0" fontId="8" fillId="0" borderId="0" xfId="0" applyNumberFormat="1" applyFont="1" applyAlignment="1">
      <alignment vertical="top" wrapText="1"/>
    </xf>
    <xf numFmtId="0" fontId="8" fillId="0" borderId="0" xfId="0" applyNumberFormat="1" applyFont="1" applyAlignment="1">
      <alignment vertical="top" wrapText="1"/>
    </xf>
    <xf numFmtId="0" fontId="8" fillId="0" borderId="22" xfId="0" applyFont="1" applyFill="1" applyBorder="1" applyAlignment="1">
      <alignment horizontal="center" vertical="center"/>
    </xf>
    <xf numFmtId="0" fontId="7" fillId="33" borderId="22"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4" xfId="0" applyFont="1" applyBorder="1" applyAlignment="1">
      <alignment horizontal="center" vertical="center"/>
    </xf>
    <xf numFmtId="0" fontId="0" fillId="34" borderId="22" xfId="0" applyFill="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0" fillId="35" borderId="26" xfId="0" applyFill="1" applyBorder="1" applyAlignment="1">
      <alignment/>
    </xf>
    <xf numFmtId="0" fontId="0" fillId="36" borderId="26" xfId="0" applyFill="1" applyBorder="1" applyAlignment="1">
      <alignment/>
    </xf>
    <xf numFmtId="0" fontId="0" fillId="38" borderId="26" xfId="0" applyFill="1" applyBorder="1" applyAlignment="1">
      <alignment/>
    </xf>
    <xf numFmtId="0" fontId="0" fillId="39" borderId="26" xfId="0" applyFill="1" applyBorder="1" applyAlignment="1">
      <alignment/>
    </xf>
    <xf numFmtId="0" fontId="0" fillId="37" borderId="26" xfId="0" applyFill="1" applyBorder="1" applyAlignment="1">
      <alignment/>
    </xf>
    <xf numFmtId="0" fontId="0" fillId="0" borderId="26" xfId="0" applyBorder="1" applyAlignment="1">
      <alignment horizontal="center" vertical="center"/>
    </xf>
    <xf numFmtId="0" fontId="9" fillId="0" borderId="27" xfId="0" applyFont="1" applyFill="1" applyBorder="1" applyAlignment="1">
      <alignment wrapText="1"/>
    </xf>
    <xf numFmtId="0" fontId="11" fillId="33" borderId="28" xfId="0" applyFont="1" applyFill="1" applyBorder="1" applyAlignment="1">
      <alignment vertical="center" wrapText="1"/>
    </xf>
    <xf numFmtId="0" fontId="8" fillId="0" borderId="27" xfId="0" applyFont="1" applyBorder="1" applyAlignment="1">
      <alignment vertical="top" wrapText="1"/>
    </xf>
    <xf numFmtId="0" fontId="9" fillId="0" borderId="29" xfId="0" applyFont="1" applyBorder="1" applyAlignment="1">
      <alignment vertical="top" wrapText="1"/>
    </xf>
    <xf numFmtId="0" fontId="11" fillId="34" borderId="28" xfId="0" applyFont="1" applyFill="1" applyBorder="1" applyAlignment="1">
      <alignment vertical="center" wrapText="1"/>
    </xf>
    <xf numFmtId="0" fontId="8" fillId="0" borderId="30" xfId="0" applyFont="1" applyBorder="1" applyAlignment="1">
      <alignment vertical="top" wrapText="1"/>
    </xf>
    <xf numFmtId="0" fontId="0" fillId="0" borderId="31" xfId="0" applyBorder="1" applyAlignment="1">
      <alignment/>
    </xf>
    <xf numFmtId="0" fontId="8" fillId="0" borderId="31" xfId="0" applyFont="1" applyFill="1" applyBorder="1" applyAlignment="1">
      <alignment vertical="top"/>
    </xf>
    <xf numFmtId="0" fontId="0" fillId="0" borderId="31" xfId="0" applyFill="1" applyBorder="1" applyAlignment="1">
      <alignment/>
    </xf>
    <xf numFmtId="0" fontId="8" fillId="0" borderId="32" xfId="0" applyFont="1" applyBorder="1" applyAlignment="1">
      <alignment vertical="center"/>
    </xf>
    <xf numFmtId="0" fontId="8" fillId="0" borderId="33" xfId="0" applyFont="1" applyFill="1" applyBorder="1" applyAlignment="1">
      <alignment horizontal="center" vertical="center" wrapText="1"/>
    </xf>
    <xf numFmtId="0" fontId="8" fillId="0" borderId="34" xfId="0" applyFont="1" applyBorder="1" applyAlignment="1">
      <alignment vertical="top" wrapText="1"/>
    </xf>
    <xf numFmtId="0" fontId="8" fillId="0" borderId="35" xfId="0" applyFont="1" applyFill="1" applyBorder="1" applyAlignment="1">
      <alignment vertical="top" wrapText="1"/>
    </xf>
    <xf numFmtId="0" fontId="10" fillId="0" borderId="32" xfId="0" applyFont="1" applyBorder="1" applyAlignment="1">
      <alignment/>
    </xf>
    <xf numFmtId="0" fontId="8" fillId="0" borderId="32" xfId="0" applyFont="1" applyBorder="1" applyAlignment="1">
      <alignment/>
    </xf>
    <xf numFmtId="0" fontId="8" fillId="0" borderId="36" xfId="0" applyFont="1" applyBorder="1" applyAlignment="1">
      <alignment vertical="center"/>
    </xf>
    <xf numFmtId="0" fontId="10" fillId="0" borderId="36" xfId="0" applyFont="1" applyBorder="1" applyAlignment="1">
      <alignment/>
    </xf>
    <xf numFmtId="0" fontId="8" fillId="0" borderId="36" xfId="0" applyFont="1" applyBorder="1" applyAlignment="1">
      <alignment/>
    </xf>
    <xf numFmtId="0" fontId="8" fillId="0" borderId="37" xfId="0" applyFont="1" applyBorder="1" applyAlignment="1">
      <alignment vertical="center"/>
    </xf>
    <xf numFmtId="0" fontId="8" fillId="0" borderId="38" xfId="0" applyFont="1" applyFill="1" applyBorder="1" applyAlignment="1">
      <alignment horizontal="center" vertical="center" wrapText="1"/>
    </xf>
    <xf numFmtId="0" fontId="8" fillId="0" borderId="39" xfId="0" applyFont="1" applyFill="1" applyBorder="1" applyAlignment="1">
      <alignment vertical="top" wrapText="1"/>
    </xf>
    <xf numFmtId="0" fontId="10" fillId="0" borderId="37" xfId="0" applyFont="1" applyBorder="1" applyAlignment="1">
      <alignment/>
    </xf>
    <xf numFmtId="0" fontId="8" fillId="0" borderId="37" xfId="0" applyFont="1" applyBorder="1" applyAlignment="1">
      <alignment/>
    </xf>
    <xf numFmtId="0" fontId="8" fillId="0" borderId="25" xfId="0" applyFont="1" applyFill="1" applyBorder="1" applyAlignment="1">
      <alignment horizontal="center" vertical="center" wrapText="1"/>
    </xf>
    <xf numFmtId="0" fontId="8" fillId="0" borderId="40" xfId="0" applyFont="1" applyBorder="1" applyAlignment="1">
      <alignment vertical="top" wrapText="1"/>
    </xf>
    <xf numFmtId="0" fontId="10" fillId="0" borderId="0" xfId="0" applyFont="1" applyBorder="1" applyAlignment="1">
      <alignment/>
    </xf>
    <xf numFmtId="0" fontId="8" fillId="0" borderId="41" xfId="0" applyFont="1" applyFill="1" applyBorder="1" applyAlignment="1">
      <alignment horizontal="center" vertical="center" wrapText="1"/>
    </xf>
    <xf numFmtId="0" fontId="8" fillId="0" borderId="42" xfId="0" applyFont="1" applyFill="1" applyBorder="1" applyAlignment="1">
      <alignment vertical="top" wrapText="1"/>
    </xf>
    <xf numFmtId="0" fontId="8" fillId="0" borderId="43" xfId="0" applyFont="1" applyFill="1" applyBorder="1" applyAlignment="1">
      <alignment vertical="top" wrapText="1"/>
    </xf>
    <xf numFmtId="0" fontId="8" fillId="0" borderId="34" xfId="0" applyFont="1" applyFill="1" applyBorder="1" applyAlignment="1">
      <alignment vertical="top" wrapText="1"/>
    </xf>
    <xf numFmtId="0" fontId="8" fillId="0" borderId="30" xfId="0" applyFont="1" applyFill="1" applyBorder="1" applyAlignment="1">
      <alignment vertical="top" wrapText="1"/>
    </xf>
    <xf numFmtId="0" fontId="2" fillId="0" borderId="35" xfId="47" applyFont="1" applyFill="1" applyBorder="1" applyAlignment="1" applyProtection="1">
      <alignment vertical="top" wrapText="1"/>
      <protection/>
    </xf>
    <xf numFmtId="0" fontId="8" fillId="0" borderId="32" xfId="0" applyFont="1" applyFill="1" applyBorder="1" applyAlignment="1">
      <alignment vertical="center"/>
    </xf>
    <xf numFmtId="0" fontId="8" fillId="0" borderId="33" xfId="0" applyFont="1" applyBorder="1" applyAlignment="1">
      <alignment horizontal="center" vertical="center"/>
    </xf>
    <xf numFmtId="0" fontId="8" fillId="0" borderId="44" xfId="0" applyFont="1" applyBorder="1" applyAlignment="1">
      <alignment vertical="top" wrapText="1"/>
    </xf>
    <xf numFmtId="0" fontId="8" fillId="0" borderId="32" xfId="0" applyFont="1" applyFill="1" applyBorder="1" applyAlignment="1">
      <alignment/>
    </xf>
    <xf numFmtId="0" fontId="8" fillId="0" borderId="23" xfId="0" applyFont="1" applyBorder="1" applyAlignment="1">
      <alignment horizontal="center" vertical="center"/>
    </xf>
    <xf numFmtId="0" fontId="8" fillId="0" borderId="45" xfId="0" applyFont="1" applyBorder="1" applyAlignment="1">
      <alignment vertical="top" wrapText="1"/>
    </xf>
    <xf numFmtId="0" fontId="8" fillId="0" borderId="38" xfId="0" applyFont="1" applyBorder="1" applyAlignment="1">
      <alignment horizontal="center" vertical="center" wrapText="1"/>
    </xf>
    <xf numFmtId="0" fontId="8" fillId="0" borderId="39" xfId="0" applyFont="1" applyBorder="1" applyAlignment="1">
      <alignment vertical="top" wrapText="1"/>
    </xf>
    <xf numFmtId="0" fontId="8" fillId="0" borderId="33" xfId="0" applyFont="1" applyBorder="1" applyAlignment="1">
      <alignment horizontal="center" vertical="center" wrapText="1"/>
    </xf>
    <xf numFmtId="0" fontId="8" fillId="0" borderId="35" xfId="0" applyFont="1" applyBorder="1" applyAlignment="1">
      <alignment vertical="top" wrapText="1"/>
    </xf>
    <xf numFmtId="0" fontId="8" fillId="0" borderId="37" xfId="0" applyFont="1" applyFill="1" applyBorder="1" applyAlignment="1">
      <alignment vertical="center"/>
    </xf>
    <xf numFmtId="0" fontId="8" fillId="0" borderId="37" xfId="0" applyFont="1" applyFill="1" applyBorder="1" applyAlignment="1">
      <alignment/>
    </xf>
    <xf numFmtId="0" fontId="8" fillId="0" borderId="46" xfId="0" applyFont="1" applyBorder="1" applyAlignment="1">
      <alignment horizontal="center" vertical="center" wrapText="1"/>
    </xf>
    <xf numFmtId="0" fontId="0" fillId="34" borderId="47" xfId="0" applyFill="1" applyBorder="1" applyAlignment="1">
      <alignment horizontal="center" vertical="center"/>
    </xf>
    <xf numFmtId="0" fontId="11" fillId="34" borderId="48" xfId="0" applyFont="1" applyFill="1" applyBorder="1" applyAlignment="1">
      <alignment vertical="center" wrapText="1"/>
    </xf>
    <xf numFmtId="0" fontId="8" fillId="0" borderId="49" xfId="0" applyFont="1" applyBorder="1" applyAlignment="1">
      <alignment vertical="center"/>
    </xf>
    <xf numFmtId="0" fontId="10" fillId="0" borderId="49" xfId="0" applyFont="1" applyBorder="1" applyAlignment="1">
      <alignment/>
    </xf>
    <xf numFmtId="0" fontId="8" fillId="0" borderId="49" xfId="0" applyFont="1" applyBorder="1" applyAlignment="1">
      <alignment/>
    </xf>
    <xf numFmtId="0" fontId="8" fillId="0" borderId="49" xfId="0" applyFont="1" applyFill="1" applyBorder="1" applyAlignment="1">
      <alignment vertical="center"/>
    </xf>
    <xf numFmtId="0" fontId="8" fillId="0" borderId="49" xfId="0" applyFont="1" applyFill="1" applyBorder="1" applyAlignment="1">
      <alignment/>
    </xf>
    <xf numFmtId="0" fontId="7" fillId="33" borderId="47" xfId="0" applyFont="1" applyFill="1" applyBorder="1" applyAlignment="1">
      <alignment horizontal="center" vertical="center"/>
    </xf>
    <xf numFmtId="0" fontId="11" fillId="33" borderId="48" xfId="0" applyFont="1" applyFill="1" applyBorder="1" applyAlignment="1">
      <alignment vertical="center" wrapText="1"/>
    </xf>
    <xf numFmtId="0" fontId="7" fillId="33" borderId="50" xfId="0" applyFont="1" applyFill="1" applyBorder="1" applyAlignment="1">
      <alignment vertical="top" wrapText="1"/>
    </xf>
    <xf numFmtId="0" fontId="11" fillId="0" borderId="0" xfId="0" applyFont="1" applyAlignment="1">
      <alignment/>
    </xf>
    <xf numFmtId="0" fontId="8" fillId="0" borderId="0" xfId="0" applyFont="1" applyAlignment="1">
      <alignment wrapText="1"/>
    </xf>
    <xf numFmtId="0" fontId="0" fillId="0" borderId="0" xfId="0" applyAlignment="1">
      <alignment wrapText="1"/>
    </xf>
    <xf numFmtId="0" fontId="10" fillId="0" borderId="49" xfId="0" applyFont="1" applyFill="1" applyBorder="1" applyAlignment="1">
      <alignment/>
    </xf>
    <xf numFmtId="0" fontId="10" fillId="0" borderId="51" xfId="0" applyFont="1" applyBorder="1" applyAlignment="1">
      <alignment/>
    </xf>
    <xf numFmtId="0" fontId="8" fillId="0" borderId="22" xfId="0" applyFont="1" applyBorder="1" applyAlignment="1">
      <alignment vertical="center"/>
    </xf>
    <xf numFmtId="0" fontId="10" fillId="0" borderId="52" xfId="0" applyFont="1" applyBorder="1" applyAlignment="1">
      <alignment/>
    </xf>
    <xf numFmtId="0" fontId="8" fillId="0" borderId="52" xfId="0" applyFont="1" applyBorder="1" applyAlignment="1">
      <alignment/>
    </xf>
    <xf numFmtId="0" fontId="8" fillId="0" borderId="51" xfId="0" applyFont="1" applyFill="1" applyBorder="1" applyAlignment="1">
      <alignment vertical="center"/>
    </xf>
    <xf numFmtId="0" fontId="8" fillId="0" borderId="51" xfId="0" applyFont="1" applyFill="1" applyBorder="1" applyAlignment="1">
      <alignment/>
    </xf>
    <xf numFmtId="0" fontId="9" fillId="0" borderId="14" xfId="0" applyFont="1" applyFill="1" applyBorder="1" applyAlignment="1">
      <alignment horizontal="center" wrapText="1"/>
    </xf>
    <xf numFmtId="0" fontId="8" fillId="0" borderId="14" xfId="0" applyFont="1" applyFill="1" applyBorder="1" applyAlignment="1">
      <alignment horizontal="center" vertical="center" wrapText="1"/>
    </xf>
    <xf numFmtId="0" fontId="8" fillId="0" borderId="14" xfId="0" applyFont="1" applyBorder="1" applyAlignment="1">
      <alignment vertical="top" wrapText="1"/>
    </xf>
    <xf numFmtId="0" fontId="8" fillId="0" borderId="14" xfId="0" applyFont="1" applyFill="1" applyBorder="1" applyAlignment="1">
      <alignment vertical="top" wrapText="1"/>
    </xf>
    <xf numFmtId="0" fontId="8" fillId="0" borderId="14" xfId="0" applyFont="1" applyBorder="1" applyAlignment="1">
      <alignment horizontal="center" vertical="center"/>
    </xf>
    <xf numFmtId="0" fontId="9" fillId="0" borderId="14" xfId="0" applyFont="1" applyBorder="1" applyAlignment="1">
      <alignment vertical="top" wrapText="1"/>
    </xf>
    <xf numFmtId="0" fontId="8" fillId="0" borderId="14" xfId="0" applyNumberFormat="1" applyFont="1" applyBorder="1" applyAlignment="1">
      <alignment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0" fontId="9" fillId="0" borderId="15" xfId="0" applyFont="1" applyBorder="1" applyAlignment="1">
      <alignment vertical="top" wrapText="1"/>
    </xf>
    <xf numFmtId="0" fontId="8" fillId="0" borderId="15" xfId="0" applyNumberFormat="1" applyFont="1" applyBorder="1" applyAlignment="1">
      <alignment vertical="top" wrapText="1"/>
    </xf>
    <xf numFmtId="0" fontId="9" fillId="0" borderId="15" xfId="0" applyFont="1" applyFill="1" applyBorder="1" applyAlignment="1">
      <alignment horizontal="center" wrapText="1"/>
    </xf>
    <xf numFmtId="0" fontId="8" fillId="0" borderId="16" xfId="0" applyFont="1" applyBorder="1" applyAlignment="1">
      <alignment horizontal="center" vertical="center" wrapText="1"/>
    </xf>
    <xf numFmtId="0" fontId="8" fillId="0" borderId="16" xfId="0" applyFont="1" applyFill="1" applyBorder="1" applyAlignment="1">
      <alignment vertical="top" wrapText="1"/>
    </xf>
    <xf numFmtId="0" fontId="9" fillId="0" borderId="16" xfId="0" applyFont="1" applyFill="1" applyBorder="1" applyAlignment="1">
      <alignment horizontal="center" wrapText="1"/>
    </xf>
    <xf numFmtId="0" fontId="0" fillId="34" borderId="53" xfId="0" applyFill="1" applyBorder="1" applyAlignment="1">
      <alignment horizontal="center" vertical="center"/>
    </xf>
    <xf numFmtId="0" fontId="11" fillId="34" borderId="54" xfId="0" applyFont="1" applyFill="1" applyBorder="1" applyAlignment="1">
      <alignment vertical="center" wrapText="1"/>
    </xf>
    <xf numFmtId="170" fontId="8" fillId="34" borderId="54" xfId="0" applyNumberFormat="1" applyFont="1" applyFill="1" applyBorder="1" applyAlignment="1">
      <alignment vertical="center" wrapText="1"/>
    </xf>
    <xf numFmtId="170" fontId="8" fillId="34" borderId="28" xfId="0" applyNumberFormat="1" applyFont="1" applyFill="1" applyBorder="1" applyAlignment="1">
      <alignment vertical="center" wrapText="1"/>
    </xf>
    <xf numFmtId="0" fontId="7" fillId="33" borderId="53" xfId="0" applyFont="1" applyFill="1" applyBorder="1" applyAlignment="1">
      <alignment horizontal="center" vertical="center"/>
    </xf>
    <xf numFmtId="0" fontId="11" fillId="33" borderId="54" xfId="0" applyFont="1" applyFill="1" applyBorder="1" applyAlignment="1">
      <alignment vertical="center" wrapText="1"/>
    </xf>
    <xf numFmtId="0" fontId="7" fillId="33" borderId="54" xfId="0" applyFont="1" applyFill="1" applyBorder="1" applyAlignment="1">
      <alignment vertical="top" wrapText="1"/>
    </xf>
    <xf numFmtId="0" fontId="7" fillId="33" borderId="28" xfId="0" applyFont="1" applyFill="1" applyBorder="1" applyAlignment="1">
      <alignment vertical="top" wrapText="1"/>
    </xf>
    <xf numFmtId="0" fontId="8" fillId="0" borderId="16" xfId="0" applyFont="1" applyBorder="1" applyAlignment="1">
      <alignment horizontal="center" vertical="center"/>
    </xf>
    <xf numFmtId="0" fontId="8" fillId="0" borderId="16" xfId="0" applyFont="1" applyFill="1" applyBorder="1" applyAlignment="1">
      <alignment horizontal="center" vertical="center" wrapText="1"/>
    </xf>
    <xf numFmtId="170" fontId="8" fillId="33" borderId="54" xfId="0" applyNumberFormat="1" applyFont="1" applyFill="1" applyBorder="1" applyAlignment="1">
      <alignment vertical="center" wrapText="1"/>
    </xf>
    <xf numFmtId="170" fontId="8" fillId="33" borderId="28" xfId="0" applyNumberFormat="1" applyFont="1" applyFill="1" applyBorder="1" applyAlignment="1">
      <alignment vertical="center" wrapText="1"/>
    </xf>
    <xf numFmtId="0" fontId="8" fillId="0" borderId="53" xfId="0" applyFont="1" applyFill="1" applyBorder="1" applyAlignment="1">
      <alignment horizontal="center" vertical="center"/>
    </xf>
    <xf numFmtId="0" fontId="9" fillId="0" borderId="54" xfId="0" applyFont="1" applyFill="1" applyBorder="1" applyAlignment="1">
      <alignment wrapText="1"/>
    </xf>
    <xf numFmtId="0" fontId="9" fillId="0" borderId="54" xfId="0" applyFont="1" applyFill="1" applyBorder="1" applyAlignment="1">
      <alignment horizontal="center" textRotation="45" wrapText="1"/>
    </xf>
    <xf numFmtId="0" fontId="9" fillId="0" borderId="54" xfId="0" applyFont="1" applyFill="1" applyBorder="1" applyAlignment="1">
      <alignment horizontal="center" wrapText="1"/>
    </xf>
    <xf numFmtId="0" fontId="9" fillId="0" borderId="28" xfId="0" applyFont="1" applyFill="1" applyBorder="1" applyAlignment="1">
      <alignment horizontal="center" wrapText="1"/>
    </xf>
    <xf numFmtId="0" fontId="0" fillId="34" borderId="55" xfId="0" applyFill="1" applyBorder="1" applyAlignment="1">
      <alignment horizontal="center" vertical="center"/>
    </xf>
    <xf numFmtId="0" fontId="11" fillId="34" borderId="56" xfId="0" applyFont="1" applyFill="1" applyBorder="1" applyAlignment="1">
      <alignment vertical="center" wrapText="1"/>
    </xf>
    <xf numFmtId="170" fontId="8" fillId="34" borderId="56" xfId="0" applyNumberFormat="1" applyFont="1" applyFill="1" applyBorder="1" applyAlignment="1">
      <alignment vertical="center" wrapText="1"/>
    </xf>
    <xf numFmtId="170" fontId="8" fillId="34" borderId="48" xfId="0" applyNumberFormat="1" applyFont="1" applyFill="1" applyBorder="1" applyAlignment="1">
      <alignment vertical="center" wrapText="1"/>
    </xf>
    <xf numFmtId="0" fontId="7" fillId="0" borderId="11" xfId="0" applyFont="1" applyFill="1" applyBorder="1" applyAlignment="1">
      <alignment horizontal="center" vertical="center"/>
    </xf>
    <xf numFmtId="0" fontId="8" fillId="0" borderId="0" xfId="0" applyFont="1" applyFill="1" applyBorder="1" applyAlignment="1">
      <alignment vertical="top" wrapText="1"/>
    </xf>
    <xf numFmtId="0" fontId="8" fillId="0" borderId="57" xfId="0" applyFont="1" applyFill="1" applyBorder="1" applyAlignment="1">
      <alignment vertical="top" wrapText="1"/>
    </xf>
    <xf numFmtId="0" fontId="9" fillId="0" borderId="15" xfId="0" applyFont="1" applyBorder="1" applyAlignment="1">
      <alignment/>
    </xf>
    <xf numFmtId="0" fontId="9" fillId="0" borderId="53" xfId="0" applyFont="1" applyBorder="1" applyAlignment="1">
      <alignment/>
    </xf>
    <xf numFmtId="0" fontId="9" fillId="0" borderId="54" xfId="0" applyFont="1" applyBorder="1" applyAlignment="1">
      <alignment vertical="top" wrapText="1"/>
    </xf>
    <xf numFmtId="0" fontId="9" fillId="0" borderId="28" xfId="0" applyFont="1" applyBorder="1" applyAlignment="1">
      <alignment vertical="top" wrapText="1"/>
    </xf>
    <xf numFmtId="0" fontId="0" fillId="0" borderId="16" xfId="0" applyFill="1" applyBorder="1" applyAlignment="1">
      <alignment horizontal="center" vertical="center"/>
    </xf>
    <xf numFmtId="170" fontId="8" fillId="0" borderId="16" xfId="0" applyNumberFormat="1" applyFont="1" applyFill="1" applyBorder="1" applyAlignment="1">
      <alignment vertical="center" wrapText="1"/>
    </xf>
    <xf numFmtId="0" fontId="8" fillId="0" borderId="15" xfId="0" applyFont="1" applyBorder="1" applyAlignment="1">
      <alignment vertical="top"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top" wrapText="1"/>
    </xf>
    <xf numFmtId="0" fontId="8" fillId="0" borderId="17" xfId="0" applyFont="1" applyBorder="1" applyAlignment="1">
      <alignment vertical="top" wrapText="1"/>
    </xf>
    <xf numFmtId="0" fontId="11" fillId="0" borderId="0" xfId="0" applyFont="1" applyAlignment="1">
      <alignmen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8">
    <dxf>
      <fill>
        <patternFill>
          <bgColor indexed="10"/>
        </patternFill>
      </fill>
    </dxf>
    <dxf>
      <fill>
        <patternFill>
          <bgColor indexed="11"/>
        </patternFill>
      </fill>
    </dxf>
    <dxf>
      <fill>
        <patternFill>
          <bgColor indexed="22"/>
        </patternFill>
      </fill>
    </dxf>
    <dxf>
      <fill>
        <patternFill>
          <bgColor indexed="22"/>
        </patternFill>
      </fill>
    </dxf>
    <dxf>
      <fill>
        <patternFill>
          <bgColor indexed="11"/>
        </patternFill>
      </fill>
    </dxf>
    <dxf>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1"/>
        </patternFill>
      </fill>
    </dxf>
    <dxf>
      <fill>
        <patternFill>
          <bgColor indexed="10"/>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25" b="0" i="0" u="none" baseline="0">
                <a:solidFill>
                  <a:srgbClr val="000000"/>
                </a:solidFill>
                <a:latin typeface="Arial"/>
                <a:ea typeface="Arial"/>
                <a:cs typeface="Arial"/>
              </a:rPr>
              <a:t>Übersicht Maßnahmen-Fragenkatalog</a:t>
            </a:r>
          </a:p>
        </c:rich>
      </c:tx>
      <c:layout>
        <c:manualLayout>
          <c:xMode val="factor"/>
          <c:yMode val="factor"/>
          <c:x val="0.004"/>
          <c:y val="0"/>
        </c:manualLayout>
      </c:layout>
      <c:spPr>
        <a:noFill/>
        <a:ln>
          <a:noFill/>
        </a:ln>
      </c:spPr>
    </c:title>
    <c:plotArea>
      <c:layout>
        <c:manualLayout>
          <c:xMode val="edge"/>
          <c:yMode val="edge"/>
          <c:x val="0.042"/>
          <c:y val="0.1115"/>
          <c:w val="0.9515"/>
          <c:h val="0.877"/>
        </c:manualLayout>
      </c:layout>
      <c:barChart>
        <c:barDir val="col"/>
        <c:grouping val="stacked"/>
        <c:varyColors val="0"/>
        <c:ser>
          <c:idx val="0"/>
          <c:order val="0"/>
          <c:tx>
            <c:strRef>
              <c:f>'Produktschutz-Checkliste'!$C$88</c:f>
              <c:strCache>
                <c:ptCount val="1"/>
                <c:pt idx="0">
                  <c:v>Management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'Produktschutz-Checkliste'!$C$89:$C$114</c:f>
              <c:numCache/>
            </c:numRef>
          </c:val>
        </c:ser>
        <c:ser>
          <c:idx val="1"/>
          <c:order val="1"/>
          <c:tx>
            <c:strRef>
              <c:f>'Produktschutz-Checkliste'!$D$88</c:f>
              <c:strCache>
                <c:ptCount val="1"/>
                <c:pt idx="0">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'Produktschutz-Checkliste'!$D$89:$D$114</c:f>
              <c:numCache/>
            </c:numRef>
          </c:val>
        </c:ser>
        <c:ser>
          <c:idx val="2"/>
          <c:order val="2"/>
          <c:tx>
            <c:strRef>
              <c:f>'Produktschutz-Checkliste'!$E$88</c:f>
              <c:strCache>
                <c:ptCount val="1"/>
                <c:pt idx="0">
                  <c:v>ja</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'Produktschutz-Checkliste'!$E$89:$E$114</c:f>
              <c:numCache/>
            </c:numRef>
          </c:val>
        </c:ser>
        <c:ser>
          <c:idx val="3"/>
          <c:order val="3"/>
          <c:tx>
            <c:strRef>
              <c:f>'Produktschutz-Checkliste'!$F$88</c:f>
              <c:strCache>
                <c:ptCount val="1"/>
                <c:pt idx="0">
                  <c:v>nein/ja</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'Produktschutz-Checkliste'!$F$89:$F$114</c:f>
              <c:numCache/>
            </c:numRef>
          </c:val>
        </c:ser>
        <c:ser>
          <c:idx val="4"/>
          <c:order val="4"/>
          <c:tx>
            <c:strRef>
              <c:f>'Produktschutz-Checkliste'!$G$88</c:f>
              <c:strCache>
                <c:ptCount val="1"/>
                <c:pt idx="0">
                  <c:v>nein/nein</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'Produktschutz-Checkliste'!$G$89:$G$114</c:f>
              <c:numCache/>
            </c:numRef>
          </c:val>
        </c:ser>
        <c:ser>
          <c:idx val="5"/>
          <c:order val="5"/>
          <c:tx>
            <c:strRef>
              <c:f>'Produktschutz-Checkliste'!$J$88</c:f>
              <c:strCache>
                <c:ptCount val="1"/>
                <c:pt idx="0">
                  <c:v>nein/fehlt</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'Produktschutz-Checkliste'!$J$89:$J$114</c:f>
              <c:numCache/>
            </c:numRef>
          </c:val>
        </c:ser>
        <c:ser>
          <c:idx val="6"/>
          <c:order val="6"/>
          <c:tx>
            <c:strRef>
              <c:f>'Produktschutz-Checkliste'!$K$88</c:f>
              <c:strCache>
                <c:ptCount val="1"/>
                <c:pt idx="0">
                  <c:v>n.b.</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'Produktschutz-Checkliste'!$K$89:$K$114</c:f>
              <c:numCache/>
            </c:numRef>
          </c:val>
        </c:ser>
        <c:overlap val="100"/>
        <c:gapWidth val="0"/>
        <c:axId val="31634799"/>
        <c:axId val="16277736"/>
      </c:barChart>
      <c:catAx>
        <c:axId val="3163479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950" b="1" i="0" u="none" baseline="0">
                <a:solidFill>
                  <a:srgbClr val="000000"/>
                </a:solidFill>
                <a:latin typeface="Arial"/>
                <a:ea typeface="Arial"/>
                <a:cs typeface="Arial"/>
              </a:defRPr>
            </a:pPr>
          </a:p>
        </c:txPr>
        <c:crossAx val="16277736"/>
        <c:crosses val="autoZero"/>
        <c:auto val="1"/>
        <c:lblOffset val="100"/>
        <c:tickLblSkip val="1"/>
        <c:noMultiLvlLbl val="0"/>
      </c:catAx>
      <c:valAx>
        <c:axId val="16277736"/>
        <c:scaling>
          <c:orientation val="minMax"/>
          <c:max val="16"/>
        </c:scaling>
        <c:axPos val="l"/>
        <c:title>
          <c:tx>
            <c:rich>
              <a:bodyPr vert="horz" rot="-5400000" anchor="ctr"/>
              <a:lstStyle/>
              <a:p>
                <a:pPr algn="ctr">
                  <a:defRPr/>
                </a:pPr>
                <a:r>
                  <a:rPr lang="en-US" cap="none" sz="2325" b="0" i="0" u="none" baseline="0">
                    <a:solidFill>
                      <a:srgbClr val="000000"/>
                    </a:solidFill>
                    <a:latin typeface="Arial"/>
                    <a:ea typeface="Arial"/>
                    <a:cs typeface="Arial"/>
                  </a:rPr>
                  <a:t>Anzahl Fragen</a:t>
                </a:r>
              </a:p>
            </c:rich>
          </c:tx>
          <c:layout>
            <c:manualLayout>
              <c:xMode val="factor"/>
              <c:yMode val="factor"/>
              <c:x val="-0.016"/>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crossAx val="3163479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75" b="0" i="0" u="none" baseline="0">
                <a:solidFill>
                  <a:srgbClr val="000000"/>
                </a:solidFill>
                <a:latin typeface="Arial"/>
                <a:ea typeface="Arial"/>
                <a:cs typeface="Arial"/>
              </a:rPr>
              <a:t>Status Maßnahmen-Umsetzung</a:t>
            </a:r>
          </a:p>
        </c:rich>
      </c:tx>
      <c:layout>
        <c:manualLayout>
          <c:xMode val="factor"/>
          <c:yMode val="factor"/>
          <c:x val="-0.001"/>
          <c:y val="0"/>
        </c:manualLayout>
      </c:layout>
      <c:spPr>
        <a:noFill/>
        <a:ln>
          <a:noFill/>
        </a:ln>
      </c:spPr>
    </c:title>
    <c:plotArea>
      <c:layout>
        <c:manualLayout>
          <c:xMode val="edge"/>
          <c:yMode val="edge"/>
          <c:x val="0.04525"/>
          <c:y val="0.13575"/>
          <c:w val="0.94575"/>
          <c:h val="0.61275"/>
        </c:manualLayout>
      </c:layout>
      <c:barChart>
        <c:barDir val="col"/>
        <c:grouping val="stacked"/>
        <c:varyColors val="0"/>
        <c:ser>
          <c:idx val="0"/>
          <c:order val="0"/>
          <c:tx>
            <c:strRef>
              <c:f>'Produktschutz-Checkliste'!$P$88</c:f>
              <c:strCache>
                <c:ptCount val="1"/>
                <c:pt idx="0">
                  <c:v>offen</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'Produktschutz-Checkliste'!$N$89:$O$97</c:f>
              <c:multiLvlStrCache/>
            </c:multiLvlStrRef>
          </c:cat>
          <c:val>
            <c:numRef>
              <c:f>'Produktschutz-Checkliste'!$P$89:$P$97</c:f>
              <c:numCache/>
            </c:numRef>
          </c:val>
        </c:ser>
        <c:ser>
          <c:idx val="1"/>
          <c:order val="1"/>
          <c:tx>
            <c:strRef>
              <c:f>'Produktschutz-Checkliste'!$Q$88</c:f>
              <c:strCache>
                <c:ptCount val="1"/>
                <c:pt idx="0">
                  <c:v>in Arbeit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'Produktschutz-Checkliste'!$N$89:$O$97</c:f>
              <c:multiLvlStrCache/>
            </c:multiLvlStrRef>
          </c:cat>
          <c:val>
            <c:numRef>
              <c:f>'Produktschutz-Checkliste'!$Q$89:$Q$97</c:f>
              <c:numCache/>
            </c:numRef>
          </c:val>
        </c:ser>
        <c:ser>
          <c:idx val="2"/>
          <c:order val="2"/>
          <c:tx>
            <c:strRef>
              <c:f>'Produktschutz-Checkliste'!$R$88</c:f>
              <c:strCache>
                <c:ptCount val="1"/>
                <c:pt idx="0">
                  <c:v>erledigt</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'Produktschutz-Checkliste'!$N$89:$O$97</c:f>
              <c:multiLvlStrCache/>
            </c:multiLvlStrRef>
          </c:cat>
          <c:val>
            <c:numRef>
              <c:f>'Produktschutz-Checkliste'!$R$89:$R$97</c:f>
              <c:numCache/>
            </c:numRef>
          </c:val>
        </c:ser>
        <c:overlap val="100"/>
        <c:axId val="12281897"/>
        <c:axId val="43428210"/>
      </c:barChart>
      <c:catAx>
        <c:axId val="122818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crossAx val="43428210"/>
        <c:crosses val="autoZero"/>
        <c:auto val="1"/>
        <c:lblOffset val="100"/>
        <c:tickLblSkip val="2"/>
        <c:noMultiLvlLbl val="0"/>
      </c:catAx>
      <c:valAx>
        <c:axId val="43428210"/>
        <c:scaling>
          <c:orientation val="minMax"/>
          <c:max val="16"/>
        </c:scaling>
        <c:axPos val="l"/>
        <c:title>
          <c:tx>
            <c:rich>
              <a:bodyPr vert="horz" rot="-5400000" anchor="ctr"/>
              <a:lstStyle/>
              <a:p>
                <a:pPr algn="ctr">
                  <a:defRPr/>
                </a:pPr>
                <a:r>
                  <a:rPr lang="en-US" cap="none" sz="2400" b="0" i="0" u="none" baseline="0">
                    <a:solidFill>
                      <a:srgbClr val="000000"/>
                    </a:solidFill>
                    <a:latin typeface="Arial"/>
                    <a:ea typeface="Arial"/>
                    <a:cs typeface="Arial"/>
                  </a:rPr>
                  <a:t>Anzahl Maßnahmen</a:t>
                </a:r>
              </a:p>
            </c:rich>
          </c:tx>
          <c:layout>
            <c:manualLayout>
              <c:xMode val="factor"/>
              <c:yMode val="factor"/>
              <c:x val="0.002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crossAx val="12281897"/>
        <c:crossesAt val="1"/>
        <c:crossBetween val="between"/>
        <c:dispUnits/>
        <c:majorUnit val="2"/>
        <c:minorUnit val="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0" i="0" u="none" baseline="0">
                <a:solidFill>
                  <a:srgbClr val="000000"/>
                </a:solidFill>
                <a:latin typeface="Arial"/>
                <a:ea typeface="Arial"/>
                <a:cs typeface="Arial"/>
              </a:rPr>
              <a:t> Übersicht Maßnahmen-Fragenkatalog</a:t>
            </a:r>
          </a:p>
        </c:rich>
      </c:tx>
      <c:layout>
        <c:manualLayout>
          <c:xMode val="factor"/>
          <c:yMode val="factor"/>
          <c:x val="0.00325"/>
          <c:y val="0"/>
        </c:manualLayout>
      </c:layout>
      <c:spPr>
        <a:noFill/>
        <a:ln>
          <a:noFill/>
        </a:ln>
      </c:spPr>
    </c:title>
    <c:plotArea>
      <c:layout>
        <c:manualLayout>
          <c:xMode val="edge"/>
          <c:yMode val="edge"/>
          <c:x val="0.036"/>
          <c:y val="0.11725"/>
          <c:w val="0.9575"/>
          <c:h val="0.86875"/>
        </c:manualLayout>
      </c:layout>
      <c:barChart>
        <c:barDir val="col"/>
        <c:grouping val="stacked"/>
        <c:varyColors val="0"/>
        <c:ser>
          <c:idx val="2"/>
          <c:order val="0"/>
          <c:tx>
            <c:strRef>
              <c:f>'Bsp. Checkliste'!$E$88</c:f>
              <c:strCache>
                <c:ptCount val="1"/>
                <c:pt idx="0">
                  <c:v>ja</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Checkliste'!$E$89:$E$114</c:f>
              <c:numCache/>
            </c:numRef>
          </c:val>
        </c:ser>
        <c:ser>
          <c:idx val="3"/>
          <c:order val="1"/>
          <c:tx>
            <c:strRef>
              <c:f>'Bsp. Checkliste'!$F$88</c:f>
              <c:strCache>
                <c:ptCount val="1"/>
                <c:pt idx="0">
                  <c:v>nein/ja</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Checkliste'!$F$89:$F$114</c:f>
              <c:numCache/>
            </c:numRef>
          </c:val>
        </c:ser>
        <c:ser>
          <c:idx val="4"/>
          <c:order val="2"/>
          <c:tx>
            <c:strRef>
              <c:f>'Bsp. Checkliste'!$G$88</c:f>
              <c:strCache>
                <c:ptCount val="1"/>
                <c:pt idx="0">
                  <c:v>nein/nein</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Checkliste'!$G$89:$G$114</c:f>
              <c:numCache/>
            </c:numRef>
          </c:val>
        </c:ser>
        <c:ser>
          <c:idx val="5"/>
          <c:order val="3"/>
          <c:tx>
            <c:strRef>
              <c:f>'Bsp. Checkliste'!$K$88</c:f>
              <c:strCache>
                <c:ptCount val="1"/>
                <c:pt idx="0">
                  <c:v>nein/fehlt</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Checkliste'!$K$89:$K$114</c:f>
              <c:numCache/>
            </c:numRef>
          </c:val>
        </c:ser>
        <c:ser>
          <c:idx val="6"/>
          <c:order val="4"/>
          <c:tx>
            <c:strRef>
              <c:f>'Bsp. Checkliste'!$L$88</c:f>
              <c:strCache>
                <c:ptCount val="1"/>
                <c:pt idx="0">
                  <c:v>n.b.</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Checkliste'!$L$89:$L$114</c:f>
              <c:numCache/>
            </c:numRef>
          </c:val>
        </c:ser>
        <c:overlap val="100"/>
        <c:gapWidth val="0"/>
        <c:axId val="55309571"/>
        <c:axId val="28024092"/>
      </c:barChart>
      <c:catAx>
        <c:axId val="5530957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1" i="0" u="none" baseline="0">
                <a:solidFill>
                  <a:srgbClr val="000000"/>
                </a:solidFill>
                <a:latin typeface="Arial"/>
                <a:ea typeface="Arial"/>
                <a:cs typeface="Arial"/>
              </a:defRPr>
            </a:pPr>
          </a:p>
        </c:txPr>
        <c:crossAx val="28024092"/>
        <c:crosses val="autoZero"/>
        <c:auto val="1"/>
        <c:lblOffset val="100"/>
        <c:tickLblSkip val="1"/>
        <c:noMultiLvlLbl val="0"/>
      </c:catAx>
      <c:valAx>
        <c:axId val="28024092"/>
        <c:scaling>
          <c:orientation val="minMax"/>
        </c:scaling>
        <c:axPos val="l"/>
        <c:title>
          <c:tx>
            <c:rich>
              <a:bodyPr vert="horz" rot="-5400000" anchor="ctr"/>
              <a:lstStyle/>
              <a:p>
                <a:pPr algn="ctr">
                  <a:defRPr/>
                </a:pPr>
                <a:r>
                  <a:rPr lang="en-US" cap="none" sz="1975" b="0" i="0" u="none" baseline="0">
                    <a:solidFill>
                      <a:srgbClr val="000000"/>
                    </a:solidFill>
                    <a:latin typeface="Arial"/>
                    <a:ea typeface="Arial"/>
                    <a:cs typeface="Arial"/>
                  </a:rPr>
                  <a:t>Anzahl Fragen</a:t>
                </a:r>
              </a:p>
            </c:rich>
          </c:tx>
          <c:layout>
            <c:manualLayout>
              <c:xMode val="factor"/>
              <c:yMode val="factor"/>
              <c:x val="-0.01"/>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825" b="0" i="0" u="none" baseline="0">
                <a:solidFill>
                  <a:srgbClr val="000000"/>
                </a:solidFill>
                <a:latin typeface="Arial"/>
                <a:ea typeface="Arial"/>
                <a:cs typeface="Arial"/>
              </a:defRPr>
            </a:pPr>
          </a:p>
        </c:txPr>
        <c:crossAx val="5530957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0" i="0" u="none" baseline="0">
                <a:solidFill>
                  <a:srgbClr val="000000"/>
                </a:solidFill>
                <a:latin typeface="Arial"/>
                <a:ea typeface="Arial"/>
                <a:cs typeface="Arial"/>
              </a:rPr>
              <a:t>Status Maßnahmen-Umsetzung</a:t>
            </a:r>
          </a:p>
        </c:rich>
      </c:tx>
      <c:layout>
        <c:manualLayout>
          <c:xMode val="factor"/>
          <c:yMode val="factor"/>
          <c:x val="0"/>
          <c:y val="0"/>
        </c:manualLayout>
      </c:layout>
      <c:spPr>
        <a:noFill/>
        <a:ln>
          <a:noFill/>
        </a:ln>
      </c:spPr>
    </c:title>
    <c:plotArea>
      <c:layout>
        <c:manualLayout>
          <c:xMode val="edge"/>
          <c:yMode val="edge"/>
          <c:x val="0.04175"/>
          <c:y val="0.12175"/>
          <c:w val="0.8835"/>
          <c:h val="0.633"/>
        </c:manualLayout>
      </c:layout>
      <c:barChart>
        <c:barDir val="col"/>
        <c:grouping val="stacked"/>
        <c:varyColors val="0"/>
        <c:ser>
          <c:idx val="0"/>
          <c:order val="0"/>
          <c:tx>
            <c:strRef>
              <c:f>'Bsp. Checkliste'!$Q$87</c:f>
              <c:strCache>
                <c:ptCount val="1"/>
                <c:pt idx="0">
                  <c:v>offen</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'Bsp. Checkliste'!$O$88:$P$96</c:f>
              <c:multiLvlStrCache/>
            </c:multiLvlStrRef>
          </c:cat>
          <c:val>
            <c:numRef>
              <c:f>'Bsp. Checkliste'!$Q$88:$Q$96</c:f>
              <c:numCache/>
            </c:numRef>
          </c:val>
        </c:ser>
        <c:ser>
          <c:idx val="1"/>
          <c:order val="1"/>
          <c:tx>
            <c:strRef>
              <c:f>'Bsp. Checkliste'!$R$87</c:f>
              <c:strCache>
                <c:ptCount val="1"/>
                <c:pt idx="0">
                  <c:v>in Arbeit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'Bsp. Checkliste'!$O$88:$P$96</c:f>
              <c:multiLvlStrCache/>
            </c:multiLvlStrRef>
          </c:cat>
          <c:val>
            <c:numRef>
              <c:f>'Bsp. Checkliste'!$R$88:$R$96</c:f>
              <c:numCache/>
            </c:numRef>
          </c:val>
        </c:ser>
        <c:ser>
          <c:idx val="2"/>
          <c:order val="2"/>
          <c:tx>
            <c:strRef>
              <c:f>'Bsp. Checkliste'!$S$87</c:f>
              <c:strCache>
                <c:ptCount val="1"/>
                <c:pt idx="0">
                  <c:v>erledigt</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'Bsp. Checkliste'!$O$88:$P$96</c:f>
              <c:multiLvlStrCache/>
            </c:multiLvlStrRef>
          </c:cat>
          <c:val>
            <c:numRef>
              <c:f>'Bsp. Checkliste'!$S$88:$S$96</c:f>
              <c:numCache/>
            </c:numRef>
          </c:val>
        </c:ser>
        <c:overlap val="100"/>
        <c:axId val="50890237"/>
        <c:axId val="55358950"/>
      </c:barChart>
      <c:catAx>
        <c:axId val="5089023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crossAx val="55358950"/>
        <c:crosses val="autoZero"/>
        <c:auto val="1"/>
        <c:lblOffset val="100"/>
        <c:tickLblSkip val="1"/>
        <c:noMultiLvlLbl val="0"/>
      </c:catAx>
      <c:valAx>
        <c:axId val="55358950"/>
        <c:scaling>
          <c:orientation val="minMax"/>
          <c:max val="16"/>
        </c:scaling>
        <c:axPos val="l"/>
        <c:title>
          <c:tx>
            <c:rich>
              <a:bodyPr vert="horz" rot="-5400000" anchor="ctr"/>
              <a:lstStyle/>
              <a:p>
                <a:pPr algn="ctr">
                  <a:defRPr/>
                </a:pPr>
                <a:r>
                  <a:rPr lang="en-US" cap="none" sz="2400" b="0" i="0" u="none" baseline="0">
                    <a:solidFill>
                      <a:srgbClr val="000000"/>
                    </a:solidFill>
                    <a:latin typeface="Arial"/>
                    <a:ea typeface="Arial"/>
                    <a:cs typeface="Arial"/>
                  </a:rPr>
                  <a:t>Anzahl Maßnahmen</a:t>
                </a:r>
              </a:p>
            </c:rich>
          </c:tx>
          <c:layout>
            <c:manualLayout>
              <c:xMode val="factor"/>
              <c:yMode val="factor"/>
              <c:x val="-0.005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200" b="0" i="0" u="none" baseline="0">
                <a:solidFill>
                  <a:srgbClr val="000000"/>
                </a:solidFill>
                <a:latin typeface="Arial"/>
                <a:ea typeface="Arial"/>
                <a:cs typeface="Arial"/>
              </a:defRPr>
            </a:pPr>
          </a:p>
        </c:txPr>
        <c:crossAx val="5089023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hyperlink" Target="http://www.fda.gov/downloads/Food/FoodDefense/ucm135072.pdf"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1085850</xdr:rowOff>
    </xdr:from>
    <xdr:to>
      <xdr:col>2</xdr:col>
      <xdr:colOff>352425</xdr:colOff>
      <xdr:row>20</xdr:row>
      <xdr:rowOff>38100</xdr:rowOff>
    </xdr:to>
    <xdr:pic>
      <xdr:nvPicPr>
        <xdr:cNvPr id="1" name="Picture 2"/>
        <xdr:cNvPicPr preferRelativeResize="1">
          <a:picLocks noChangeAspect="1"/>
        </xdr:cNvPicPr>
      </xdr:nvPicPr>
      <xdr:blipFill>
        <a:blip r:embed="rId1"/>
        <a:stretch>
          <a:fillRect/>
        </a:stretch>
      </xdr:blipFill>
      <xdr:spPr>
        <a:xfrm>
          <a:off x="0" y="7810500"/>
          <a:ext cx="7315200" cy="1562100"/>
        </a:xfrm>
        <a:prstGeom prst="rect">
          <a:avLst/>
        </a:prstGeom>
        <a:noFill/>
        <a:ln w="9525" cmpd="sng">
          <a:noFill/>
        </a:ln>
      </xdr:spPr>
    </xdr:pic>
    <xdr:clientData/>
  </xdr:twoCellAnchor>
  <xdr:twoCellAnchor>
    <xdr:from>
      <xdr:col>0</xdr:col>
      <xdr:colOff>0</xdr:colOff>
      <xdr:row>21</xdr:row>
      <xdr:rowOff>28575</xdr:rowOff>
    </xdr:from>
    <xdr:to>
      <xdr:col>2</xdr:col>
      <xdr:colOff>352425</xdr:colOff>
      <xdr:row>31</xdr:row>
      <xdr:rowOff>28575</xdr:rowOff>
    </xdr:to>
    <xdr:pic>
      <xdr:nvPicPr>
        <xdr:cNvPr id="2" name="Picture 3"/>
        <xdr:cNvPicPr preferRelativeResize="1">
          <a:picLocks noChangeAspect="1"/>
        </xdr:cNvPicPr>
      </xdr:nvPicPr>
      <xdr:blipFill>
        <a:blip r:embed="rId2"/>
        <a:stretch>
          <a:fillRect/>
        </a:stretch>
      </xdr:blipFill>
      <xdr:spPr>
        <a:xfrm>
          <a:off x="0" y="9553575"/>
          <a:ext cx="7315200" cy="1905000"/>
        </a:xfrm>
        <a:prstGeom prst="rect">
          <a:avLst/>
        </a:prstGeom>
        <a:noFill/>
        <a:ln w="9525" cmpd="sng">
          <a:noFill/>
        </a:ln>
      </xdr:spPr>
    </xdr:pic>
    <xdr:clientData/>
  </xdr:twoCellAnchor>
  <xdr:twoCellAnchor>
    <xdr:from>
      <xdr:col>0</xdr:col>
      <xdr:colOff>0</xdr:colOff>
      <xdr:row>32</xdr:row>
      <xdr:rowOff>0</xdr:rowOff>
    </xdr:from>
    <xdr:to>
      <xdr:col>2</xdr:col>
      <xdr:colOff>361950</xdr:colOff>
      <xdr:row>40</xdr:row>
      <xdr:rowOff>47625</xdr:rowOff>
    </xdr:to>
    <xdr:pic>
      <xdr:nvPicPr>
        <xdr:cNvPr id="3" name="Picture 4"/>
        <xdr:cNvPicPr preferRelativeResize="1">
          <a:picLocks noChangeAspect="1"/>
        </xdr:cNvPicPr>
      </xdr:nvPicPr>
      <xdr:blipFill>
        <a:blip r:embed="rId3"/>
        <a:stretch>
          <a:fillRect/>
        </a:stretch>
      </xdr:blipFill>
      <xdr:spPr>
        <a:xfrm>
          <a:off x="0" y="11620500"/>
          <a:ext cx="7324725" cy="1571625"/>
        </a:xfrm>
        <a:prstGeom prst="rect">
          <a:avLst/>
        </a:prstGeom>
        <a:noFill/>
        <a:ln w="9525" cmpd="sng">
          <a:noFill/>
        </a:ln>
      </xdr:spPr>
    </xdr:pic>
    <xdr:clientData/>
  </xdr:twoCellAnchor>
  <xdr:twoCellAnchor>
    <xdr:from>
      <xdr:col>0</xdr:col>
      <xdr:colOff>0</xdr:colOff>
      <xdr:row>41</xdr:row>
      <xdr:rowOff>0</xdr:rowOff>
    </xdr:from>
    <xdr:to>
      <xdr:col>2</xdr:col>
      <xdr:colOff>381000</xdr:colOff>
      <xdr:row>50</xdr:row>
      <xdr:rowOff>152400</xdr:rowOff>
    </xdr:to>
    <xdr:pic>
      <xdr:nvPicPr>
        <xdr:cNvPr id="4" name="Picture 5"/>
        <xdr:cNvPicPr preferRelativeResize="1">
          <a:picLocks noChangeAspect="1"/>
        </xdr:cNvPicPr>
      </xdr:nvPicPr>
      <xdr:blipFill>
        <a:blip r:embed="rId4"/>
        <a:stretch>
          <a:fillRect/>
        </a:stretch>
      </xdr:blipFill>
      <xdr:spPr>
        <a:xfrm>
          <a:off x="0" y="13335000"/>
          <a:ext cx="7343775" cy="1866900"/>
        </a:xfrm>
        <a:prstGeom prst="rect">
          <a:avLst/>
        </a:prstGeom>
        <a:noFill/>
        <a:ln w="9525" cmpd="sng">
          <a:noFill/>
        </a:ln>
      </xdr:spPr>
    </xdr:pic>
    <xdr:clientData/>
  </xdr:twoCellAnchor>
  <xdr:twoCellAnchor>
    <xdr:from>
      <xdr:col>0</xdr:col>
      <xdr:colOff>0</xdr:colOff>
      <xdr:row>55</xdr:row>
      <xdr:rowOff>9525</xdr:rowOff>
    </xdr:from>
    <xdr:to>
      <xdr:col>4</xdr:col>
      <xdr:colOff>276225</xdr:colOff>
      <xdr:row>62</xdr:row>
      <xdr:rowOff>28575</xdr:rowOff>
    </xdr:to>
    <xdr:pic>
      <xdr:nvPicPr>
        <xdr:cNvPr id="5" name="Picture 7"/>
        <xdr:cNvPicPr preferRelativeResize="1">
          <a:picLocks noChangeAspect="1"/>
        </xdr:cNvPicPr>
      </xdr:nvPicPr>
      <xdr:blipFill>
        <a:blip r:embed="rId5"/>
        <a:stretch>
          <a:fillRect/>
        </a:stretch>
      </xdr:blipFill>
      <xdr:spPr>
        <a:xfrm>
          <a:off x="0" y="17792700"/>
          <a:ext cx="8763000" cy="1352550"/>
        </a:xfrm>
        <a:prstGeom prst="rect">
          <a:avLst/>
        </a:prstGeom>
        <a:noFill/>
        <a:ln w="9525" cmpd="sng">
          <a:noFill/>
        </a:ln>
      </xdr:spPr>
    </xdr:pic>
    <xdr:clientData/>
  </xdr:twoCellAnchor>
  <xdr:twoCellAnchor>
    <xdr:from>
      <xdr:col>0</xdr:col>
      <xdr:colOff>0</xdr:colOff>
      <xdr:row>65</xdr:row>
      <xdr:rowOff>390525</xdr:rowOff>
    </xdr:from>
    <xdr:to>
      <xdr:col>6</xdr:col>
      <xdr:colOff>742950</xdr:colOff>
      <xdr:row>91</xdr:row>
      <xdr:rowOff>19050</xdr:rowOff>
    </xdr:to>
    <xdr:pic>
      <xdr:nvPicPr>
        <xdr:cNvPr id="6" name="Picture 8"/>
        <xdr:cNvPicPr preferRelativeResize="1">
          <a:picLocks noChangeAspect="1"/>
        </xdr:cNvPicPr>
      </xdr:nvPicPr>
      <xdr:blipFill>
        <a:blip r:embed="rId6"/>
        <a:stretch>
          <a:fillRect/>
        </a:stretch>
      </xdr:blipFill>
      <xdr:spPr>
        <a:xfrm>
          <a:off x="0" y="20793075"/>
          <a:ext cx="10753725" cy="4781550"/>
        </a:xfrm>
        <a:prstGeom prst="rect">
          <a:avLst/>
        </a:prstGeom>
        <a:noFill/>
        <a:ln w="9525" cmpd="sng">
          <a:noFill/>
        </a:ln>
      </xdr:spPr>
    </xdr:pic>
    <xdr:clientData/>
  </xdr:twoCellAnchor>
  <xdr:twoCellAnchor>
    <xdr:from>
      <xdr:col>0</xdr:col>
      <xdr:colOff>0</xdr:colOff>
      <xdr:row>95</xdr:row>
      <xdr:rowOff>9525</xdr:rowOff>
    </xdr:from>
    <xdr:to>
      <xdr:col>2</xdr:col>
      <xdr:colOff>390525</xdr:colOff>
      <xdr:row>123</xdr:row>
      <xdr:rowOff>142875</xdr:rowOff>
    </xdr:to>
    <xdr:pic>
      <xdr:nvPicPr>
        <xdr:cNvPr id="7" name="Picture 11"/>
        <xdr:cNvPicPr preferRelativeResize="1">
          <a:picLocks noChangeAspect="1"/>
        </xdr:cNvPicPr>
      </xdr:nvPicPr>
      <xdr:blipFill>
        <a:blip r:embed="rId7"/>
        <a:stretch>
          <a:fillRect/>
        </a:stretch>
      </xdr:blipFill>
      <xdr:spPr>
        <a:xfrm>
          <a:off x="0" y="26431875"/>
          <a:ext cx="7353300" cy="4667250"/>
        </a:xfrm>
        <a:prstGeom prst="rect">
          <a:avLst/>
        </a:prstGeom>
        <a:noFill/>
        <a:ln w="9525" cmpd="sng">
          <a:noFill/>
        </a:ln>
      </xdr:spPr>
    </xdr:pic>
    <xdr:clientData/>
  </xdr:twoCellAnchor>
  <xdr:twoCellAnchor>
    <xdr:from>
      <xdr:col>0</xdr:col>
      <xdr:colOff>0</xdr:colOff>
      <xdr:row>126</xdr:row>
      <xdr:rowOff>0</xdr:rowOff>
    </xdr:from>
    <xdr:to>
      <xdr:col>2</xdr:col>
      <xdr:colOff>295275</xdr:colOff>
      <xdr:row>140</xdr:row>
      <xdr:rowOff>95250</xdr:rowOff>
    </xdr:to>
    <xdr:pic>
      <xdr:nvPicPr>
        <xdr:cNvPr id="8" name="Picture 12"/>
        <xdr:cNvPicPr preferRelativeResize="1">
          <a:picLocks noChangeAspect="1"/>
        </xdr:cNvPicPr>
      </xdr:nvPicPr>
      <xdr:blipFill>
        <a:blip r:embed="rId8"/>
        <a:stretch>
          <a:fillRect/>
        </a:stretch>
      </xdr:blipFill>
      <xdr:spPr>
        <a:xfrm>
          <a:off x="0" y="32004000"/>
          <a:ext cx="7258050" cy="2362200"/>
        </a:xfrm>
        <a:prstGeom prst="rect">
          <a:avLst/>
        </a:prstGeom>
        <a:noFill/>
        <a:ln w="9525" cmpd="sng">
          <a:noFill/>
        </a:ln>
      </xdr:spPr>
    </xdr:pic>
    <xdr:clientData/>
  </xdr:twoCellAnchor>
  <xdr:twoCellAnchor>
    <xdr:from>
      <xdr:col>0</xdr:col>
      <xdr:colOff>0</xdr:colOff>
      <xdr:row>144</xdr:row>
      <xdr:rowOff>180975</xdr:rowOff>
    </xdr:from>
    <xdr:to>
      <xdr:col>2</xdr:col>
      <xdr:colOff>209550</xdr:colOff>
      <xdr:row>164</xdr:row>
      <xdr:rowOff>152400</xdr:rowOff>
    </xdr:to>
    <xdr:pic>
      <xdr:nvPicPr>
        <xdr:cNvPr id="9" name="Picture 13"/>
        <xdr:cNvPicPr preferRelativeResize="1">
          <a:picLocks noChangeAspect="1"/>
        </xdr:cNvPicPr>
      </xdr:nvPicPr>
      <xdr:blipFill>
        <a:blip r:embed="rId9"/>
        <a:stretch>
          <a:fillRect/>
        </a:stretch>
      </xdr:blipFill>
      <xdr:spPr>
        <a:xfrm>
          <a:off x="0" y="35118675"/>
          <a:ext cx="7172325" cy="3514725"/>
        </a:xfrm>
        <a:prstGeom prst="rect">
          <a:avLst/>
        </a:prstGeom>
        <a:noFill/>
        <a:ln w="9525" cmpd="sng">
          <a:noFill/>
        </a:ln>
      </xdr:spPr>
    </xdr:pic>
    <xdr:clientData/>
  </xdr:twoCellAnchor>
  <xdr:twoCellAnchor>
    <xdr:from>
      <xdr:col>0</xdr:col>
      <xdr:colOff>0</xdr:colOff>
      <xdr:row>167</xdr:row>
      <xdr:rowOff>0</xdr:rowOff>
    </xdr:from>
    <xdr:to>
      <xdr:col>2</xdr:col>
      <xdr:colOff>295275</xdr:colOff>
      <xdr:row>188</xdr:row>
      <xdr:rowOff>142875</xdr:rowOff>
    </xdr:to>
    <xdr:pic>
      <xdr:nvPicPr>
        <xdr:cNvPr id="10" name="Picture 14"/>
        <xdr:cNvPicPr preferRelativeResize="1">
          <a:picLocks noChangeAspect="1"/>
        </xdr:cNvPicPr>
      </xdr:nvPicPr>
      <xdr:blipFill>
        <a:blip r:embed="rId10"/>
        <a:stretch>
          <a:fillRect/>
        </a:stretch>
      </xdr:blipFill>
      <xdr:spPr>
        <a:xfrm>
          <a:off x="0" y="39166800"/>
          <a:ext cx="7258050" cy="3714750"/>
        </a:xfrm>
        <a:prstGeom prst="rect">
          <a:avLst/>
        </a:prstGeom>
        <a:noFill/>
        <a:ln w="9525" cmpd="sng">
          <a:noFill/>
        </a:ln>
      </xdr:spPr>
    </xdr:pic>
    <xdr:clientData/>
  </xdr:twoCellAnchor>
  <xdr:twoCellAnchor>
    <xdr:from>
      <xdr:col>0</xdr:col>
      <xdr:colOff>0</xdr:colOff>
      <xdr:row>191</xdr:row>
      <xdr:rowOff>0</xdr:rowOff>
    </xdr:from>
    <xdr:to>
      <xdr:col>2</xdr:col>
      <xdr:colOff>295275</xdr:colOff>
      <xdr:row>203</xdr:row>
      <xdr:rowOff>66675</xdr:rowOff>
    </xdr:to>
    <xdr:pic>
      <xdr:nvPicPr>
        <xdr:cNvPr id="11" name="Picture 15"/>
        <xdr:cNvPicPr preferRelativeResize="1">
          <a:picLocks noChangeAspect="1"/>
        </xdr:cNvPicPr>
      </xdr:nvPicPr>
      <xdr:blipFill>
        <a:blip r:embed="rId11"/>
        <a:stretch>
          <a:fillRect/>
        </a:stretch>
      </xdr:blipFill>
      <xdr:spPr>
        <a:xfrm>
          <a:off x="0" y="43424475"/>
          <a:ext cx="7258050" cy="2009775"/>
        </a:xfrm>
        <a:prstGeom prst="rect">
          <a:avLst/>
        </a:prstGeom>
        <a:noFill/>
        <a:ln w="9525" cmpd="sng">
          <a:noFill/>
        </a:ln>
      </xdr:spPr>
    </xdr:pic>
    <xdr:clientData/>
  </xdr:twoCellAnchor>
  <xdr:twoCellAnchor>
    <xdr:from>
      <xdr:col>0</xdr:col>
      <xdr:colOff>0</xdr:colOff>
      <xdr:row>206</xdr:row>
      <xdr:rowOff>0</xdr:rowOff>
    </xdr:from>
    <xdr:to>
      <xdr:col>7</xdr:col>
      <xdr:colOff>0</xdr:colOff>
      <xdr:row>217</xdr:row>
      <xdr:rowOff>152400</xdr:rowOff>
    </xdr:to>
    <xdr:pic>
      <xdr:nvPicPr>
        <xdr:cNvPr id="12" name="Picture 16"/>
        <xdr:cNvPicPr preferRelativeResize="1">
          <a:picLocks noChangeAspect="1"/>
        </xdr:cNvPicPr>
      </xdr:nvPicPr>
      <xdr:blipFill>
        <a:blip r:embed="rId12"/>
        <a:stretch>
          <a:fillRect/>
        </a:stretch>
      </xdr:blipFill>
      <xdr:spPr>
        <a:xfrm>
          <a:off x="0" y="47339250"/>
          <a:ext cx="10772775" cy="1933575"/>
        </a:xfrm>
        <a:prstGeom prst="rect">
          <a:avLst/>
        </a:prstGeom>
        <a:noFill/>
        <a:ln w="9525" cmpd="sng">
          <a:noFill/>
        </a:ln>
      </xdr:spPr>
    </xdr:pic>
    <xdr:clientData/>
  </xdr:twoCellAnchor>
  <xdr:twoCellAnchor>
    <xdr:from>
      <xdr:col>0</xdr:col>
      <xdr:colOff>0</xdr:colOff>
      <xdr:row>220</xdr:row>
      <xdr:rowOff>0</xdr:rowOff>
    </xdr:from>
    <xdr:to>
      <xdr:col>6</xdr:col>
      <xdr:colOff>76200</xdr:colOff>
      <xdr:row>249</xdr:row>
      <xdr:rowOff>95250</xdr:rowOff>
    </xdr:to>
    <xdr:pic>
      <xdr:nvPicPr>
        <xdr:cNvPr id="13" name="Picture 21"/>
        <xdr:cNvPicPr preferRelativeResize="1">
          <a:picLocks noChangeAspect="1"/>
        </xdr:cNvPicPr>
      </xdr:nvPicPr>
      <xdr:blipFill>
        <a:blip r:embed="rId13"/>
        <a:stretch>
          <a:fillRect/>
        </a:stretch>
      </xdr:blipFill>
      <xdr:spPr>
        <a:xfrm>
          <a:off x="0" y="50711100"/>
          <a:ext cx="10086975" cy="479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85</xdr:row>
      <xdr:rowOff>38100</xdr:rowOff>
    </xdr:from>
    <xdr:to>
      <xdr:col>8</xdr:col>
      <xdr:colOff>1028700</xdr:colOff>
      <xdr:row>135</xdr:row>
      <xdr:rowOff>28575</xdr:rowOff>
    </xdr:to>
    <xdr:graphicFrame>
      <xdr:nvGraphicFramePr>
        <xdr:cNvPr id="1" name="Diagramm 1"/>
        <xdr:cNvGraphicFramePr/>
      </xdr:nvGraphicFramePr>
      <xdr:xfrm>
        <a:off x="0" y="30594300"/>
        <a:ext cx="14592300" cy="8448675"/>
      </xdr:xfrm>
      <a:graphic>
        <a:graphicData uri="http://schemas.openxmlformats.org/drawingml/2006/chart">
          <c:chart xmlns:c="http://schemas.openxmlformats.org/drawingml/2006/chart" r:id="rId1"/>
        </a:graphicData>
      </a:graphic>
    </xdr:graphicFrame>
    <xdr:clientData/>
  </xdr:twoCellAnchor>
  <xdr:twoCellAnchor>
    <xdr:from>
      <xdr:col>9</xdr:col>
      <xdr:colOff>47625</xdr:colOff>
      <xdr:row>85</xdr:row>
      <xdr:rowOff>47625</xdr:rowOff>
    </xdr:from>
    <xdr:to>
      <xdr:col>33</xdr:col>
      <xdr:colOff>523875</xdr:colOff>
      <xdr:row>135</xdr:row>
      <xdr:rowOff>19050</xdr:rowOff>
    </xdr:to>
    <xdr:graphicFrame>
      <xdr:nvGraphicFramePr>
        <xdr:cNvPr id="2" name="Diagramm 11"/>
        <xdr:cNvGraphicFramePr/>
      </xdr:nvGraphicFramePr>
      <xdr:xfrm>
        <a:off x="15001875" y="30603825"/>
        <a:ext cx="17935575" cy="8429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24</xdr:row>
      <xdr:rowOff>542925</xdr:rowOff>
    </xdr:from>
    <xdr:to>
      <xdr:col>3</xdr:col>
      <xdr:colOff>2705100</xdr:colOff>
      <xdr:row>24</xdr:row>
      <xdr:rowOff>542925</xdr:rowOff>
    </xdr:to>
    <xdr:sp>
      <xdr:nvSpPr>
        <xdr:cNvPr id="1" name="Rectangle 1">
          <a:hlinkClick r:id="rId1"/>
        </xdr:cNvPr>
        <xdr:cNvSpPr>
          <a:spLocks/>
        </xdr:cNvSpPr>
      </xdr:nvSpPr>
      <xdr:spPr>
        <a:xfrm>
          <a:off x="11182350" y="17792700"/>
          <a:ext cx="2647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91</xdr:row>
      <xdr:rowOff>152400</xdr:rowOff>
    </xdr:from>
    <xdr:to>
      <xdr:col>9</xdr:col>
      <xdr:colOff>0</xdr:colOff>
      <xdr:row>132</xdr:row>
      <xdr:rowOff>85725</xdr:rowOff>
    </xdr:to>
    <xdr:graphicFrame>
      <xdr:nvGraphicFramePr>
        <xdr:cNvPr id="1" name="Diagramm 1"/>
        <xdr:cNvGraphicFramePr/>
      </xdr:nvGraphicFramePr>
      <xdr:xfrm>
        <a:off x="0" y="40709850"/>
        <a:ext cx="14897100" cy="6819900"/>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85</xdr:row>
      <xdr:rowOff>85725</xdr:rowOff>
    </xdr:from>
    <xdr:to>
      <xdr:col>31</xdr:col>
      <xdr:colOff>552450</xdr:colOff>
      <xdr:row>132</xdr:row>
      <xdr:rowOff>76200</xdr:rowOff>
    </xdr:to>
    <xdr:graphicFrame>
      <xdr:nvGraphicFramePr>
        <xdr:cNvPr id="2" name="Diagramm 15"/>
        <xdr:cNvGraphicFramePr/>
      </xdr:nvGraphicFramePr>
      <xdr:xfrm>
        <a:off x="18059400" y="39557325"/>
        <a:ext cx="15697200" cy="7962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da.gov/downloads/Food/FoodDefense/ucm135072.pdf"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da.gov/Food/FoodDefense/ToolsEducationalMaterials/ucm349888.htm" TargetMode="External" /><Relationship Id="rId2" Type="http://schemas.openxmlformats.org/officeDocument/2006/relationships/hyperlink" Target="http://www.fda.gov/Food/FoodDefense/ToolsEducationalMaterials/ucm296330.htm"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57"/>
  <sheetViews>
    <sheetView tabSelected="1" zoomScalePageLayoutView="0" workbookViewId="0" topLeftCell="A1">
      <selection activeCell="A4" sqref="A4"/>
    </sheetView>
  </sheetViews>
  <sheetFormatPr defaultColWidth="11.421875" defaultRowHeight="12.75"/>
  <cols>
    <col min="1" max="1" width="93.00390625" style="0" customWidth="1"/>
  </cols>
  <sheetData>
    <row r="1" spans="1:10" ht="23.25">
      <c r="A1" s="1" t="s">
        <v>118</v>
      </c>
      <c r="C1" s="2"/>
      <c r="D1" s="3"/>
      <c r="E1" s="3"/>
      <c r="F1" s="3"/>
      <c r="G1" s="3"/>
      <c r="J1" s="4"/>
    </row>
    <row r="2" spans="1:10" ht="23.25">
      <c r="A2" s="5"/>
      <c r="B2" s="1"/>
      <c r="C2" s="2"/>
      <c r="D2" s="3"/>
      <c r="E2" s="3"/>
      <c r="F2" s="3"/>
      <c r="G2" s="3"/>
      <c r="J2" s="4"/>
    </row>
    <row r="3" spans="1:10" ht="23.25">
      <c r="A3" s="224" t="s">
        <v>294</v>
      </c>
      <c r="B3" s="1"/>
      <c r="C3" s="2"/>
      <c r="D3" s="3"/>
      <c r="E3" s="3"/>
      <c r="F3" s="3"/>
      <c r="G3" s="3"/>
      <c r="J3" s="4"/>
    </row>
    <row r="4" spans="1:10" ht="57">
      <c r="A4" s="33" t="s">
        <v>29</v>
      </c>
      <c r="B4" s="1"/>
      <c r="C4" s="2"/>
      <c r="D4" s="3"/>
      <c r="E4" s="3"/>
      <c r="F4" s="3"/>
      <c r="G4" s="3"/>
      <c r="J4" s="4"/>
    </row>
    <row r="5" spans="1:7" s="8" customFormat="1" ht="71.25">
      <c r="A5" s="48" t="s">
        <v>30</v>
      </c>
      <c r="B5" s="7"/>
      <c r="C5" s="86"/>
      <c r="D5" s="7"/>
      <c r="E5" s="7"/>
      <c r="F5" s="7"/>
      <c r="G5" s="7"/>
    </row>
    <row r="6" spans="1:11" s="8" customFormat="1" ht="85.5">
      <c r="A6" s="95" t="s">
        <v>320</v>
      </c>
      <c r="B6" s="7"/>
      <c r="C6" s="7"/>
      <c r="D6" s="7"/>
      <c r="E6" s="7"/>
      <c r="F6" s="7"/>
      <c r="G6" s="7"/>
      <c r="K6" s="9"/>
    </row>
    <row r="7" spans="1:11" s="8" customFormat="1" ht="128.25">
      <c r="A7" s="94" t="s">
        <v>319</v>
      </c>
      <c r="B7" s="7"/>
      <c r="C7" s="7"/>
      <c r="D7" s="7"/>
      <c r="E7" s="7"/>
      <c r="F7" s="7"/>
      <c r="G7" s="7"/>
      <c r="K7" s="9"/>
    </row>
    <row r="8" spans="1:11" s="8" customFormat="1" ht="14.25">
      <c r="A8" s="94"/>
      <c r="B8" s="7"/>
      <c r="C8" s="7"/>
      <c r="D8" s="7"/>
      <c r="E8" s="7"/>
      <c r="F8" s="7"/>
      <c r="G8" s="7"/>
      <c r="K8" s="9"/>
    </row>
    <row r="9" spans="1:11" s="8" customFormat="1" ht="23.25">
      <c r="A9" s="1" t="s">
        <v>269</v>
      </c>
      <c r="B9" s="7"/>
      <c r="C9" s="7"/>
      <c r="D9" s="7"/>
      <c r="E9" s="7"/>
      <c r="F9" s="7"/>
      <c r="G9" s="7"/>
      <c r="K9" s="9"/>
    </row>
    <row r="10" spans="1:11" s="8" customFormat="1" ht="23.25">
      <c r="A10" s="1"/>
      <c r="B10" s="7"/>
      <c r="C10" s="7"/>
      <c r="D10" s="7"/>
      <c r="E10" s="7"/>
      <c r="F10" s="7"/>
      <c r="G10" s="7"/>
      <c r="K10" s="9"/>
    </row>
    <row r="11" spans="1:11" s="8" customFormat="1" ht="57">
      <c r="A11" s="9" t="s">
        <v>271</v>
      </c>
      <c r="B11" s="7"/>
      <c r="C11" s="7"/>
      <c r="D11" s="7"/>
      <c r="E11" s="7"/>
      <c r="F11" s="7"/>
      <c r="G11" s="7"/>
      <c r="K11" s="9"/>
    </row>
    <row r="12" spans="1:7" s="8" customFormat="1" ht="85.5">
      <c r="A12" s="9" t="s">
        <v>325</v>
      </c>
      <c r="B12" s="7"/>
      <c r="C12" s="7"/>
      <c r="D12" s="7"/>
      <c r="E12" s="7"/>
      <c r="F12" s="7"/>
      <c r="G12" s="7"/>
    </row>
    <row r="13" spans="1:7" s="8" customFormat="1" ht="15">
      <c r="A13" s="6"/>
      <c r="B13" s="7"/>
      <c r="C13" s="7"/>
      <c r="D13" s="7"/>
      <c r="E13" s="7"/>
      <c r="F13" s="7"/>
      <c r="G13" s="7"/>
    </row>
    <row r="14" spans="1:7" s="8" customFormat="1" ht="15">
      <c r="A14" s="6"/>
      <c r="B14" s="7"/>
      <c r="C14" s="7"/>
      <c r="D14" s="7"/>
      <c r="E14" s="7"/>
      <c r="F14" s="7"/>
      <c r="G14" s="7"/>
    </row>
    <row r="15" spans="1:7" s="8" customFormat="1" ht="15">
      <c r="A15" s="6"/>
      <c r="B15" s="7"/>
      <c r="C15" s="7"/>
      <c r="D15" s="7"/>
      <c r="E15" s="7"/>
      <c r="F15" s="7"/>
      <c r="G15" s="7"/>
    </row>
    <row r="16" spans="1:7" s="8" customFormat="1" ht="15">
      <c r="A16" s="6"/>
      <c r="B16" s="7"/>
      <c r="C16" s="7"/>
      <c r="D16" s="7"/>
      <c r="E16" s="7"/>
      <c r="F16" s="7"/>
      <c r="G16" s="7"/>
    </row>
    <row r="17" spans="1:7" s="8" customFormat="1" ht="15">
      <c r="A17" s="6"/>
      <c r="B17" s="7"/>
      <c r="C17" s="7"/>
      <c r="D17" s="7"/>
      <c r="E17" s="7"/>
      <c r="F17" s="7"/>
      <c r="G17" s="7"/>
    </row>
    <row r="18" spans="1:7" s="8" customFormat="1" ht="15">
      <c r="A18" s="6"/>
      <c r="B18" s="7"/>
      <c r="C18" s="7"/>
      <c r="D18" s="7"/>
      <c r="E18" s="7"/>
      <c r="F18" s="7"/>
      <c r="G18" s="7"/>
    </row>
    <row r="19" spans="1:7" s="8" customFormat="1" ht="15">
      <c r="A19" s="6"/>
      <c r="B19" s="7"/>
      <c r="C19" s="7"/>
      <c r="D19" s="7"/>
      <c r="E19" s="7"/>
      <c r="F19" s="7"/>
      <c r="G19" s="7"/>
    </row>
    <row r="20" spans="1:7" s="8" customFormat="1" ht="15">
      <c r="A20" s="6"/>
      <c r="B20" s="7"/>
      <c r="C20" s="7"/>
      <c r="D20" s="7"/>
      <c r="E20" s="7"/>
      <c r="F20" s="7"/>
      <c r="G20" s="7"/>
    </row>
    <row r="21" spans="1:7" s="8" customFormat="1" ht="15">
      <c r="A21" s="6"/>
      <c r="B21" s="7"/>
      <c r="C21" s="7"/>
      <c r="D21" s="7"/>
      <c r="E21" s="7"/>
      <c r="F21" s="7"/>
      <c r="G21" s="7"/>
    </row>
    <row r="22" spans="1:7" s="8" customFormat="1" ht="15">
      <c r="A22" s="6"/>
      <c r="B22" s="7"/>
      <c r="C22" s="7"/>
      <c r="D22" s="7"/>
      <c r="E22" s="7"/>
      <c r="F22" s="7"/>
      <c r="G22" s="7"/>
    </row>
    <row r="23" spans="1:7" s="8" customFormat="1" ht="15">
      <c r="A23" s="6"/>
      <c r="B23" s="7"/>
      <c r="C23" s="7"/>
      <c r="D23" s="7"/>
      <c r="E23" s="7"/>
      <c r="F23" s="7"/>
      <c r="G23" s="7"/>
    </row>
    <row r="24" spans="1:7" s="8" customFormat="1" ht="15">
      <c r="A24" s="6"/>
      <c r="B24" s="7"/>
      <c r="C24" s="7"/>
      <c r="D24" s="7"/>
      <c r="E24" s="7"/>
      <c r="F24" s="7"/>
      <c r="G24" s="7"/>
    </row>
    <row r="25" spans="1:7" s="8" customFormat="1" ht="15">
      <c r="A25" s="6"/>
      <c r="B25" s="7"/>
      <c r="C25" s="7"/>
      <c r="D25" s="7"/>
      <c r="E25" s="7"/>
      <c r="F25" s="7"/>
      <c r="G25" s="7"/>
    </row>
    <row r="26" spans="1:7" s="8" customFormat="1" ht="15">
      <c r="A26" s="6"/>
      <c r="B26" s="7"/>
      <c r="C26" s="7"/>
      <c r="D26" s="7"/>
      <c r="E26" s="7"/>
      <c r="F26" s="7"/>
      <c r="G26" s="7"/>
    </row>
    <row r="27" spans="1:7" s="8" customFormat="1" ht="15">
      <c r="A27" s="6"/>
      <c r="B27" s="7"/>
      <c r="C27" s="7"/>
      <c r="D27" s="7"/>
      <c r="E27" s="7"/>
      <c r="F27" s="7"/>
      <c r="G27" s="7"/>
    </row>
    <row r="28" spans="1:7" s="8" customFormat="1" ht="15">
      <c r="A28" s="6"/>
      <c r="B28" s="7"/>
      <c r="C28" s="7"/>
      <c r="D28" s="7"/>
      <c r="E28" s="7"/>
      <c r="F28" s="7"/>
      <c r="G28" s="7"/>
    </row>
    <row r="29" spans="1:7" s="8" customFormat="1" ht="15">
      <c r="A29" s="6"/>
      <c r="B29" s="7"/>
      <c r="C29" s="7"/>
      <c r="D29" s="7"/>
      <c r="E29" s="7"/>
      <c r="F29" s="7"/>
      <c r="G29" s="7"/>
    </row>
    <row r="30" spans="1:7" s="8" customFormat="1" ht="15">
      <c r="A30" s="6"/>
      <c r="B30" s="7"/>
      <c r="C30" s="7"/>
      <c r="D30" s="7"/>
      <c r="E30" s="7"/>
      <c r="F30" s="7"/>
      <c r="G30" s="7"/>
    </row>
    <row r="31" spans="1:7" s="8" customFormat="1" ht="15">
      <c r="A31" s="6"/>
      <c r="B31" s="7"/>
      <c r="C31" s="7"/>
      <c r="D31" s="7"/>
      <c r="E31" s="7"/>
      <c r="F31" s="7"/>
      <c r="G31" s="7"/>
    </row>
    <row r="32" spans="1:7" s="8" customFormat="1" ht="15">
      <c r="A32" s="6"/>
      <c r="B32" s="7"/>
      <c r="C32" s="7"/>
      <c r="D32" s="7"/>
      <c r="E32" s="7"/>
      <c r="F32" s="7"/>
      <c r="G32" s="7"/>
    </row>
    <row r="33" spans="1:7" s="8" customFormat="1" ht="15">
      <c r="A33" s="6"/>
      <c r="B33" s="7"/>
      <c r="C33" s="7"/>
      <c r="D33" s="7"/>
      <c r="E33" s="7"/>
      <c r="F33" s="7"/>
      <c r="G33" s="7"/>
    </row>
    <row r="34" spans="1:7" s="8" customFormat="1" ht="15">
      <c r="A34" s="6"/>
      <c r="B34" s="7"/>
      <c r="C34" s="7"/>
      <c r="D34" s="7"/>
      <c r="E34" s="7"/>
      <c r="F34" s="7"/>
      <c r="G34" s="7"/>
    </row>
    <row r="35" spans="1:7" s="8" customFormat="1" ht="15">
      <c r="A35" s="6"/>
      <c r="B35" s="7"/>
      <c r="C35" s="7"/>
      <c r="D35" s="7"/>
      <c r="E35" s="7"/>
      <c r="F35" s="7"/>
      <c r="G35" s="7"/>
    </row>
    <row r="36" spans="1:7" s="8" customFormat="1" ht="15">
      <c r="A36" s="6"/>
      <c r="B36" s="7"/>
      <c r="C36" s="7"/>
      <c r="D36" s="7"/>
      <c r="E36" s="7"/>
      <c r="F36" s="7"/>
      <c r="G36" s="7"/>
    </row>
    <row r="37" spans="1:7" s="8" customFormat="1" ht="15">
      <c r="A37" s="6"/>
      <c r="B37" s="7"/>
      <c r="C37" s="7"/>
      <c r="D37" s="7"/>
      <c r="E37" s="7"/>
      <c r="F37" s="7"/>
      <c r="G37" s="7"/>
    </row>
    <row r="38" spans="1:7" s="8" customFormat="1" ht="15">
      <c r="A38" s="6"/>
      <c r="B38" s="7"/>
      <c r="C38" s="7"/>
      <c r="D38" s="7"/>
      <c r="E38" s="7"/>
      <c r="F38" s="7"/>
      <c r="G38" s="7"/>
    </row>
    <row r="39" spans="1:7" s="8" customFormat="1" ht="15">
      <c r="A39" s="6"/>
      <c r="B39" s="7"/>
      <c r="C39" s="7"/>
      <c r="D39" s="7"/>
      <c r="E39" s="7"/>
      <c r="F39" s="7"/>
      <c r="G39" s="7"/>
    </row>
    <row r="40" spans="1:7" s="8" customFormat="1" ht="15">
      <c r="A40" s="6"/>
      <c r="B40" s="7"/>
      <c r="C40" s="7"/>
      <c r="D40" s="7"/>
      <c r="E40" s="7"/>
      <c r="F40" s="7"/>
      <c r="G40" s="7"/>
    </row>
    <row r="41" spans="1:7" s="8" customFormat="1" ht="15">
      <c r="A41" s="6"/>
      <c r="B41" s="7"/>
      <c r="C41" s="7"/>
      <c r="D41" s="7"/>
      <c r="E41" s="7"/>
      <c r="F41" s="7"/>
      <c r="G41" s="7"/>
    </row>
    <row r="42" spans="1:7" s="8" customFormat="1" ht="15">
      <c r="A42" s="6"/>
      <c r="B42" s="7"/>
      <c r="C42" s="7"/>
      <c r="D42" s="7"/>
      <c r="E42" s="7"/>
      <c r="F42" s="7"/>
      <c r="G42" s="7"/>
    </row>
    <row r="43" spans="1:7" s="8" customFormat="1" ht="15">
      <c r="A43" s="6"/>
      <c r="B43" s="7"/>
      <c r="C43" s="7"/>
      <c r="D43" s="7"/>
      <c r="E43" s="7"/>
      <c r="F43" s="7"/>
      <c r="G43" s="7"/>
    </row>
    <row r="44" spans="1:7" s="8" customFormat="1" ht="15">
      <c r="A44" s="6"/>
      <c r="B44" s="7"/>
      <c r="C44" s="7"/>
      <c r="D44" s="7"/>
      <c r="E44" s="7"/>
      <c r="F44" s="7"/>
      <c r="G44" s="7"/>
    </row>
    <row r="45" spans="1:7" s="8" customFormat="1" ht="15">
      <c r="A45" s="6"/>
      <c r="B45" s="7"/>
      <c r="C45" s="7"/>
      <c r="D45" s="7"/>
      <c r="E45" s="7"/>
      <c r="F45" s="7"/>
      <c r="G45" s="7"/>
    </row>
    <row r="46" spans="1:7" s="8" customFormat="1" ht="15">
      <c r="A46" s="6"/>
      <c r="B46" s="7"/>
      <c r="C46" s="7"/>
      <c r="D46" s="7"/>
      <c r="E46" s="7"/>
      <c r="F46" s="7"/>
      <c r="G46" s="7"/>
    </row>
    <row r="47" spans="1:7" s="8" customFormat="1" ht="15">
      <c r="A47" s="6"/>
      <c r="B47" s="7"/>
      <c r="C47" s="7"/>
      <c r="D47" s="7"/>
      <c r="E47" s="7"/>
      <c r="F47" s="7"/>
      <c r="G47" s="7"/>
    </row>
    <row r="48" spans="1:7" s="8" customFormat="1" ht="15">
      <c r="A48" s="6"/>
      <c r="B48" s="7"/>
      <c r="C48" s="7"/>
      <c r="D48" s="7"/>
      <c r="E48" s="7"/>
      <c r="F48" s="7"/>
      <c r="G48" s="7"/>
    </row>
    <row r="49" spans="1:7" s="8" customFormat="1" ht="15">
      <c r="A49" s="6"/>
      <c r="B49" s="7"/>
      <c r="C49" s="7"/>
      <c r="D49" s="7"/>
      <c r="E49" s="7"/>
      <c r="F49" s="7"/>
      <c r="G49" s="7"/>
    </row>
    <row r="50" spans="1:7" s="8" customFormat="1" ht="15">
      <c r="A50" s="6"/>
      <c r="B50" s="7"/>
      <c r="C50" s="7"/>
      <c r="D50" s="7"/>
      <c r="E50" s="7"/>
      <c r="F50" s="7"/>
      <c r="G50" s="7"/>
    </row>
    <row r="51" spans="1:7" s="8" customFormat="1" ht="15">
      <c r="A51" s="6"/>
      <c r="B51" s="7"/>
      <c r="C51" s="7"/>
      <c r="D51" s="7"/>
      <c r="E51" s="7"/>
      <c r="F51" s="7"/>
      <c r="G51" s="7"/>
    </row>
    <row r="52" spans="1:7" s="8" customFormat="1" ht="15">
      <c r="A52" s="6"/>
      <c r="B52" s="7"/>
      <c r="C52" s="7"/>
      <c r="D52" s="7"/>
      <c r="E52" s="7"/>
      <c r="F52" s="7"/>
      <c r="G52" s="7"/>
    </row>
    <row r="53" spans="1:7" s="8" customFormat="1" ht="99.75">
      <c r="A53" s="9" t="s">
        <v>326</v>
      </c>
      <c r="B53" s="7"/>
      <c r="C53" s="7"/>
      <c r="D53" s="7"/>
      <c r="E53" s="7"/>
      <c r="F53" s="7"/>
      <c r="G53" s="7"/>
    </row>
    <row r="54" spans="2:7" s="8" customFormat="1" ht="14.25">
      <c r="B54" s="7"/>
      <c r="C54" s="7"/>
      <c r="D54" s="7"/>
      <c r="E54" s="7"/>
      <c r="F54" s="7"/>
      <c r="G54" s="7"/>
    </row>
    <row r="55" spans="1:7" s="8" customFormat="1" ht="71.25">
      <c r="A55" s="9" t="s">
        <v>327</v>
      </c>
      <c r="B55" s="7"/>
      <c r="C55" s="7"/>
      <c r="D55" s="7"/>
      <c r="E55" s="7"/>
      <c r="F55" s="7"/>
      <c r="G55" s="7"/>
    </row>
    <row r="56" spans="1:7" s="8" customFormat="1" ht="15">
      <c r="A56" s="6"/>
      <c r="B56" s="7"/>
      <c r="C56" s="7"/>
      <c r="D56" s="7"/>
      <c r="E56" s="7"/>
      <c r="F56" s="7"/>
      <c r="G56" s="7"/>
    </row>
    <row r="57" spans="1:7" s="8" customFormat="1" ht="15">
      <c r="A57" s="6"/>
      <c r="B57" s="7"/>
      <c r="C57" s="7"/>
      <c r="D57" s="7"/>
      <c r="E57" s="7"/>
      <c r="F57" s="7"/>
      <c r="G57" s="7"/>
    </row>
    <row r="58" spans="1:7" s="8" customFormat="1" ht="15">
      <c r="A58" s="6"/>
      <c r="B58" s="7"/>
      <c r="C58" s="7"/>
      <c r="D58" s="7"/>
      <c r="E58" s="7"/>
      <c r="F58" s="7"/>
      <c r="G58" s="7"/>
    </row>
    <row r="59" spans="1:7" s="8" customFormat="1" ht="15">
      <c r="A59" s="6"/>
      <c r="B59" s="7"/>
      <c r="C59" s="7"/>
      <c r="D59" s="7"/>
      <c r="E59" s="7"/>
      <c r="F59" s="7"/>
      <c r="G59" s="7"/>
    </row>
    <row r="60" spans="1:7" s="8" customFormat="1" ht="15">
      <c r="A60" s="6"/>
      <c r="B60" s="7"/>
      <c r="C60" s="7"/>
      <c r="D60" s="7"/>
      <c r="E60" s="7"/>
      <c r="F60" s="7"/>
      <c r="G60" s="7"/>
    </row>
    <row r="61" spans="1:7" s="8" customFormat="1" ht="15">
      <c r="A61" s="6"/>
      <c r="B61" s="7"/>
      <c r="C61" s="7"/>
      <c r="D61" s="7"/>
      <c r="E61" s="7"/>
      <c r="F61" s="7"/>
      <c r="G61" s="7"/>
    </row>
    <row r="62" spans="1:7" s="8" customFormat="1" ht="15">
      <c r="A62" s="6"/>
      <c r="B62" s="7"/>
      <c r="C62" s="7"/>
      <c r="D62" s="7"/>
      <c r="E62" s="7"/>
      <c r="F62" s="7"/>
      <c r="G62" s="7"/>
    </row>
    <row r="63" spans="1:7" s="8" customFormat="1" ht="15">
      <c r="A63" s="6"/>
      <c r="B63" s="7"/>
      <c r="C63" s="7"/>
      <c r="D63" s="7"/>
      <c r="E63" s="7"/>
      <c r="F63" s="7"/>
      <c r="G63" s="7"/>
    </row>
    <row r="64" spans="1:7" s="8" customFormat="1" ht="15">
      <c r="A64" s="6"/>
      <c r="B64" s="7"/>
      <c r="C64" s="7"/>
      <c r="D64" s="7"/>
      <c r="E64" s="7"/>
      <c r="F64" s="7"/>
      <c r="G64" s="7"/>
    </row>
    <row r="65" spans="1:7" s="8" customFormat="1" ht="71.25">
      <c r="A65" s="9" t="s">
        <v>329</v>
      </c>
      <c r="B65" s="7"/>
      <c r="C65" s="7"/>
      <c r="D65" s="7"/>
      <c r="E65" s="7"/>
      <c r="F65" s="7"/>
      <c r="G65" s="7"/>
    </row>
    <row r="66" spans="1:7" s="8" customFormat="1" ht="31.5" customHeight="1">
      <c r="A66" s="96" t="s">
        <v>328</v>
      </c>
      <c r="B66" s="7"/>
      <c r="C66" s="7"/>
      <c r="D66" s="7"/>
      <c r="E66" s="7"/>
      <c r="F66" s="7"/>
      <c r="G66" s="7"/>
    </row>
    <row r="67" spans="2:7" s="8" customFormat="1" ht="14.25">
      <c r="B67" s="7"/>
      <c r="C67" s="7"/>
      <c r="D67" s="7"/>
      <c r="E67" s="7"/>
      <c r="F67" s="7"/>
      <c r="G67" s="7"/>
    </row>
    <row r="68" spans="1:7" s="8" customFormat="1" ht="15">
      <c r="A68" s="6"/>
      <c r="B68" s="7"/>
      <c r="C68" s="7"/>
      <c r="D68" s="7"/>
      <c r="E68" s="7"/>
      <c r="F68" s="7"/>
      <c r="G68" s="7"/>
    </row>
    <row r="69" spans="1:7" s="8" customFormat="1" ht="15">
      <c r="A69" s="6"/>
      <c r="B69" s="7"/>
      <c r="C69" s="7"/>
      <c r="D69" s="7"/>
      <c r="E69" s="7"/>
      <c r="F69" s="7"/>
      <c r="G69" s="7"/>
    </row>
    <row r="70" spans="1:7" s="8" customFormat="1" ht="15">
      <c r="A70" s="6"/>
      <c r="B70" s="7"/>
      <c r="C70" s="7"/>
      <c r="D70" s="7"/>
      <c r="E70" s="7"/>
      <c r="F70" s="7"/>
      <c r="G70" s="7"/>
    </row>
    <row r="71" spans="1:7" s="8" customFormat="1" ht="15">
      <c r="A71" s="6"/>
      <c r="B71" s="7"/>
      <c r="C71" s="7"/>
      <c r="D71" s="7"/>
      <c r="E71" s="7"/>
      <c r="F71" s="7"/>
      <c r="G71" s="7"/>
    </row>
    <row r="72" spans="1:7" s="8" customFormat="1" ht="15">
      <c r="A72" s="6"/>
      <c r="B72" s="7"/>
      <c r="C72" s="7"/>
      <c r="D72" s="7"/>
      <c r="E72" s="7"/>
      <c r="F72" s="7"/>
      <c r="G72" s="7"/>
    </row>
    <row r="73" spans="1:7" s="8" customFormat="1" ht="15">
      <c r="A73" s="6"/>
      <c r="B73" s="7"/>
      <c r="C73" s="7"/>
      <c r="D73" s="7"/>
      <c r="E73" s="7"/>
      <c r="F73" s="7"/>
      <c r="G73" s="7"/>
    </row>
    <row r="74" spans="1:7" s="8" customFormat="1" ht="15">
      <c r="A74" s="6"/>
      <c r="B74" s="7"/>
      <c r="C74" s="7"/>
      <c r="D74" s="7"/>
      <c r="E74" s="7"/>
      <c r="F74" s="7"/>
      <c r="G74" s="7"/>
    </row>
    <row r="75" spans="1:7" s="8" customFormat="1" ht="15">
      <c r="A75" s="6"/>
      <c r="B75" s="7"/>
      <c r="C75" s="7"/>
      <c r="D75" s="7"/>
      <c r="E75" s="7"/>
      <c r="F75" s="7"/>
      <c r="G75" s="7"/>
    </row>
    <row r="76" spans="1:7" s="8" customFormat="1" ht="15">
      <c r="A76" s="6"/>
      <c r="B76" s="7"/>
      <c r="C76" s="7"/>
      <c r="D76" s="7"/>
      <c r="E76" s="7"/>
      <c r="F76" s="7"/>
      <c r="G76" s="7"/>
    </row>
    <row r="77" spans="1:7" s="8" customFormat="1" ht="15">
      <c r="A77" s="6"/>
      <c r="B77" s="7"/>
      <c r="C77" s="7"/>
      <c r="D77" s="7"/>
      <c r="E77" s="7"/>
      <c r="F77" s="7"/>
      <c r="G77" s="7"/>
    </row>
    <row r="78" spans="1:7" s="8" customFormat="1" ht="15">
      <c r="A78" s="6"/>
      <c r="B78" s="7"/>
      <c r="C78" s="7"/>
      <c r="D78" s="7"/>
      <c r="E78" s="7"/>
      <c r="F78" s="7"/>
      <c r="G78" s="7"/>
    </row>
    <row r="79" spans="1:7" s="8" customFormat="1" ht="15">
      <c r="A79" s="6"/>
      <c r="B79" s="7"/>
      <c r="C79" s="7"/>
      <c r="D79" s="7"/>
      <c r="E79" s="7"/>
      <c r="F79" s="7"/>
      <c r="G79" s="7"/>
    </row>
    <row r="80" spans="1:7" s="8" customFormat="1" ht="15">
      <c r="A80" s="6"/>
      <c r="B80" s="7"/>
      <c r="C80" s="7"/>
      <c r="D80" s="7"/>
      <c r="E80" s="7"/>
      <c r="F80" s="7"/>
      <c r="G80" s="7"/>
    </row>
    <row r="81" spans="1:10" s="8" customFormat="1" ht="14.25">
      <c r="A81" s="10"/>
      <c r="B81" s="11"/>
      <c r="C81" s="11"/>
      <c r="D81" s="11"/>
      <c r="E81" s="11"/>
      <c r="F81" s="11"/>
      <c r="G81" s="11"/>
      <c r="J81" s="9"/>
    </row>
    <row r="82" ht="15">
      <c r="A82" s="6" t="s">
        <v>270</v>
      </c>
    </row>
    <row r="85" spans="1:6" ht="18">
      <c r="A85" s="12"/>
      <c r="B85" s="12"/>
      <c r="C85" s="12"/>
      <c r="D85" s="12"/>
      <c r="E85" s="12"/>
      <c r="F85" s="12"/>
    </row>
    <row r="86" spans="1:6" ht="18">
      <c r="A86" s="12"/>
      <c r="B86" s="12"/>
      <c r="C86" s="12"/>
      <c r="D86" s="12"/>
      <c r="E86" s="12"/>
      <c r="F86" s="12"/>
    </row>
    <row r="87" spans="1:6" ht="18">
      <c r="A87" s="12" t="s">
        <v>100</v>
      </c>
      <c r="B87" s="12"/>
      <c r="C87" s="12"/>
      <c r="D87" s="12"/>
      <c r="E87" s="12"/>
      <c r="F87" s="12"/>
    </row>
    <row r="88" spans="1:6" ht="18">
      <c r="A88" s="12"/>
      <c r="B88" s="12"/>
      <c r="C88" s="12"/>
      <c r="D88" s="12"/>
      <c r="E88" s="12"/>
      <c r="F88" s="12"/>
    </row>
    <row r="89" spans="1:6" ht="12.75">
      <c r="A89" s="13"/>
      <c r="B89" s="13"/>
      <c r="C89" s="13"/>
      <c r="D89" s="13"/>
      <c r="E89" s="13"/>
      <c r="F89" s="13"/>
    </row>
    <row r="94" ht="14.25">
      <c r="A94" s="9" t="s">
        <v>330</v>
      </c>
    </row>
    <row r="95" ht="28.5">
      <c r="A95" s="9" t="s">
        <v>371</v>
      </c>
    </row>
    <row r="126" ht="57">
      <c r="A126" s="9" t="s">
        <v>315</v>
      </c>
    </row>
    <row r="144" ht="14.25">
      <c r="A144" s="9" t="s">
        <v>5</v>
      </c>
    </row>
    <row r="145" ht="14.25">
      <c r="A145" s="9" t="s">
        <v>372</v>
      </c>
    </row>
    <row r="146" ht="15">
      <c r="A146" s="6"/>
    </row>
    <row r="147" ht="15">
      <c r="A147" s="6"/>
    </row>
    <row r="148" ht="15">
      <c r="A148" s="6"/>
    </row>
    <row r="149" ht="15">
      <c r="A149" s="6"/>
    </row>
    <row r="150" ht="15">
      <c r="A150" s="6"/>
    </row>
    <row r="151" ht="15">
      <c r="A151" s="6"/>
    </row>
    <row r="152" ht="15">
      <c r="A152" s="6"/>
    </row>
    <row r="153" ht="15">
      <c r="A153" s="6"/>
    </row>
    <row r="154" ht="15">
      <c r="A154" s="6"/>
    </row>
    <row r="155" ht="15">
      <c r="A155" s="6"/>
    </row>
    <row r="167" ht="28.5">
      <c r="A167" s="9" t="s">
        <v>373</v>
      </c>
    </row>
    <row r="168" ht="15">
      <c r="A168" s="6"/>
    </row>
    <row r="169" ht="15">
      <c r="A169" s="6"/>
    </row>
    <row r="170" ht="15">
      <c r="A170" s="6"/>
    </row>
    <row r="171" ht="15">
      <c r="A171" s="6"/>
    </row>
    <row r="172" ht="15">
      <c r="A172" s="6"/>
    </row>
    <row r="173" ht="15">
      <c r="A173" s="6"/>
    </row>
    <row r="191" ht="28.5">
      <c r="A191" s="9" t="s">
        <v>374</v>
      </c>
    </row>
    <row r="205" ht="85.5">
      <c r="A205" s="9" t="s">
        <v>6</v>
      </c>
    </row>
    <row r="206" ht="57">
      <c r="A206" s="9" t="s">
        <v>274</v>
      </c>
    </row>
    <row r="220" spans="1:2" ht="99.75">
      <c r="A220" s="9" t="s">
        <v>8</v>
      </c>
      <c r="B220" s="167"/>
    </row>
    <row r="251" ht="28.5">
      <c r="A251" s="9" t="s">
        <v>375</v>
      </c>
    </row>
    <row r="252" ht="42.75">
      <c r="A252" s="9" t="s">
        <v>272</v>
      </c>
    </row>
    <row r="253" ht="14.25">
      <c r="A253" s="9" t="s">
        <v>273</v>
      </c>
    </row>
    <row r="254" ht="28.5">
      <c r="A254" s="9" t="s">
        <v>7</v>
      </c>
    </row>
    <row r="255" ht="15">
      <c r="A255" s="6"/>
    </row>
    <row r="256" ht="15">
      <c r="A256" s="6"/>
    </row>
    <row r="257" ht="15">
      <c r="A257" s="6"/>
    </row>
  </sheetData>
  <sheetProtection/>
  <printOptions/>
  <pageMargins left="0.5905511811023623" right="0.5905511811023623" top="0.7874015748031497" bottom="0.7874015748031497" header="0.5118110236220472" footer="0.5118110236220472"/>
  <pageSetup horizontalDpi="600" verticalDpi="600" orientation="landscape" paperSize="9" scale="79" r:id="rId2"/>
  <rowBreaks count="10" manualBreakCount="10">
    <brk id="8" max="7" man="1"/>
    <brk id="32" max="7" man="1"/>
    <brk id="54" max="7" man="1"/>
    <brk id="64" max="7" man="1"/>
    <brk id="93" max="7" man="1"/>
    <brk id="125" max="7" man="1"/>
    <brk id="143" max="7" man="1"/>
    <brk id="166" max="7" man="1"/>
    <brk id="219" max="7" man="1"/>
    <brk id="250" max="7" man="1"/>
  </rowBreaks>
  <drawing r:id="rId1"/>
</worksheet>
</file>

<file path=xl/worksheets/sheet2.xml><?xml version="1.0" encoding="utf-8"?>
<worksheet xmlns="http://schemas.openxmlformats.org/spreadsheetml/2006/main" xmlns:r="http://schemas.openxmlformats.org/officeDocument/2006/relationships">
  <dimension ref="A1:R286"/>
  <sheetViews>
    <sheetView view="pageBreakPreview" zoomScale="75" zoomScaleNormal="75" zoomScaleSheetLayoutView="75" zoomScalePageLayoutView="0" workbookViewId="0" topLeftCell="B1">
      <pane ySplit="1" topLeftCell="A17" activePane="bottomLeft" state="frozen"/>
      <selection pane="topLeft" activeCell="B1" sqref="B1"/>
      <selection pane="bottomLeft" activeCell="G84" sqref="G84"/>
    </sheetView>
  </sheetViews>
  <sheetFormatPr defaultColWidth="11.421875" defaultRowHeight="12.75"/>
  <cols>
    <col min="1" max="1" width="6.28125" style="5" hidden="1" customWidth="1"/>
    <col min="2" max="2" width="7.7109375" style="40" customWidth="1"/>
    <col min="3" max="3" width="75.57421875" style="0" customWidth="1"/>
    <col min="4" max="5" width="9.7109375" style="0" customWidth="1"/>
    <col min="6" max="6" width="8.140625" style="0" customWidth="1"/>
    <col min="7" max="8" width="46.28125" style="0" customWidth="1"/>
    <col min="9" max="9" width="20.8515625" style="0" bestFit="1" customWidth="1"/>
    <col min="10" max="10" width="11.421875" style="34" customWidth="1"/>
    <col min="11" max="11" width="10.28125" style="34" customWidth="1"/>
    <col min="12" max="12" width="3.7109375" style="0" customWidth="1"/>
    <col min="13" max="13" width="7.8515625" style="0" bestFit="1" customWidth="1"/>
  </cols>
  <sheetData>
    <row r="1" spans="1:11" s="161" customFormat="1" ht="58.5" customHeight="1" thickBot="1">
      <c r="A1" s="160"/>
      <c r="B1" s="202"/>
      <c r="C1" s="203" t="s">
        <v>101</v>
      </c>
      <c r="D1" s="204" t="s">
        <v>102</v>
      </c>
      <c r="E1" s="204" t="s">
        <v>103</v>
      </c>
      <c r="F1" s="204" t="s">
        <v>104</v>
      </c>
      <c r="G1" s="205" t="s">
        <v>359</v>
      </c>
      <c r="H1" s="205" t="s">
        <v>363</v>
      </c>
      <c r="I1" s="206" t="s">
        <v>47</v>
      </c>
      <c r="J1" s="168"/>
      <c r="K1" s="168"/>
    </row>
    <row r="2" spans="1:11" s="24" customFormat="1" ht="24.75" customHeight="1" thickBot="1">
      <c r="A2" s="21"/>
      <c r="B2" s="194"/>
      <c r="C2" s="195" t="s">
        <v>106</v>
      </c>
      <c r="D2" s="200"/>
      <c r="E2" s="200"/>
      <c r="F2" s="200"/>
      <c r="G2" s="200"/>
      <c r="H2" s="200"/>
      <c r="I2" s="201"/>
      <c r="J2" s="23"/>
      <c r="K2" s="23"/>
    </row>
    <row r="3" spans="1:13" s="8" customFormat="1" ht="28.5">
      <c r="A3" s="10" t="s">
        <v>107</v>
      </c>
      <c r="B3" s="199">
        <v>1</v>
      </c>
      <c r="C3" s="76" t="s">
        <v>108</v>
      </c>
      <c r="D3" s="188"/>
      <c r="E3" s="188"/>
      <c r="F3" s="188"/>
      <c r="G3" s="188"/>
      <c r="H3" s="188"/>
      <c r="I3" s="188"/>
      <c r="J3" s="25">
        <f aca="true" t="shared" si="0" ref="J3:J18">IF(AND(E3="x",F3=""),1,0)</f>
        <v>0</v>
      </c>
      <c r="K3" s="25">
        <f aca="true" t="shared" si="1" ref="K3:K18">IF(AND(D3="",E3="",F3=""),1,0)</f>
        <v>1</v>
      </c>
      <c r="L3" s="25">
        <f aca="true" t="shared" si="2" ref="L3:L18">IF(AND(E3="x",F3="nein"),0,1)</f>
        <v>1</v>
      </c>
      <c r="M3" s="25"/>
    </row>
    <row r="4" spans="1:13" s="8" customFormat="1" ht="28.5">
      <c r="A4" s="10" t="s">
        <v>109</v>
      </c>
      <c r="B4" s="176">
        <v>2</v>
      </c>
      <c r="C4" s="178" t="s">
        <v>340</v>
      </c>
      <c r="D4" s="178"/>
      <c r="E4" s="178"/>
      <c r="F4" s="178"/>
      <c r="G4" s="178"/>
      <c r="H4" s="178"/>
      <c r="I4" s="178"/>
      <c r="J4" s="25">
        <f t="shared" si="0"/>
        <v>0</v>
      </c>
      <c r="K4" s="25">
        <f t="shared" si="1"/>
        <v>1</v>
      </c>
      <c r="L4" s="25">
        <f t="shared" si="2"/>
        <v>1</v>
      </c>
      <c r="M4" s="25"/>
    </row>
    <row r="5" spans="1:13" s="8" customFormat="1" ht="28.5">
      <c r="A5" s="10"/>
      <c r="B5" s="176">
        <v>3</v>
      </c>
      <c r="C5" s="178" t="s">
        <v>348</v>
      </c>
      <c r="D5" s="178"/>
      <c r="E5" s="178"/>
      <c r="F5" s="178"/>
      <c r="G5" s="178"/>
      <c r="H5" s="178"/>
      <c r="I5" s="178"/>
      <c r="J5" s="25">
        <f t="shared" si="0"/>
        <v>0</v>
      </c>
      <c r="K5" s="25">
        <f t="shared" si="1"/>
        <v>1</v>
      </c>
      <c r="L5" s="25">
        <f t="shared" si="2"/>
        <v>1</v>
      </c>
      <c r="M5" s="25"/>
    </row>
    <row r="6" spans="1:13" s="8" customFormat="1" ht="28.5">
      <c r="A6" s="10"/>
      <c r="B6" s="176">
        <v>4</v>
      </c>
      <c r="C6" s="178" t="s">
        <v>28</v>
      </c>
      <c r="D6" s="178"/>
      <c r="E6" s="178"/>
      <c r="F6" s="178"/>
      <c r="G6" s="178"/>
      <c r="H6" s="178"/>
      <c r="I6" s="178"/>
      <c r="J6" s="25">
        <f t="shared" si="0"/>
        <v>0</v>
      </c>
      <c r="K6" s="25">
        <f t="shared" si="1"/>
        <v>1</v>
      </c>
      <c r="L6" s="25">
        <f t="shared" si="2"/>
        <v>1</v>
      </c>
      <c r="M6" s="25"/>
    </row>
    <row r="7" spans="1:13" s="127" customFormat="1" ht="28.5">
      <c r="A7" s="125" t="s">
        <v>110</v>
      </c>
      <c r="B7" s="176">
        <v>5</v>
      </c>
      <c r="C7" s="177" t="s">
        <v>119</v>
      </c>
      <c r="D7" s="178"/>
      <c r="E7" s="178"/>
      <c r="F7" s="178"/>
      <c r="G7" s="178"/>
      <c r="H7" s="178"/>
      <c r="I7" s="178"/>
      <c r="J7" s="126">
        <f t="shared" si="0"/>
        <v>0</v>
      </c>
      <c r="K7" s="126">
        <f t="shared" si="1"/>
        <v>1</v>
      </c>
      <c r="L7" s="126">
        <f t="shared" si="2"/>
        <v>1</v>
      </c>
      <c r="M7" s="126"/>
    </row>
    <row r="8" spans="1:13" s="132" customFormat="1" ht="28.5">
      <c r="A8" s="128" t="s">
        <v>120</v>
      </c>
      <c r="B8" s="176">
        <f aca="true" t="shared" si="3" ref="B8:B18">B7+1</f>
        <v>6</v>
      </c>
      <c r="C8" s="177" t="s">
        <v>121</v>
      </c>
      <c r="D8" s="178"/>
      <c r="E8" s="178"/>
      <c r="F8" s="178"/>
      <c r="G8" s="178"/>
      <c r="H8" s="178"/>
      <c r="I8" s="178"/>
      <c r="J8" s="131">
        <f t="shared" si="0"/>
        <v>0</v>
      </c>
      <c r="K8" s="131">
        <f t="shared" si="1"/>
        <v>1</v>
      </c>
      <c r="L8" s="131">
        <f t="shared" si="2"/>
        <v>1</v>
      </c>
      <c r="M8" s="131"/>
    </row>
    <row r="9" spans="1:13" s="124" customFormat="1" ht="28.5">
      <c r="A9" s="119" t="s">
        <v>122</v>
      </c>
      <c r="B9" s="176">
        <f t="shared" si="3"/>
        <v>7</v>
      </c>
      <c r="C9" s="177" t="s">
        <v>123</v>
      </c>
      <c r="D9" s="178"/>
      <c r="E9" s="178"/>
      <c r="F9" s="178"/>
      <c r="G9" s="178"/>
      <c r="H9" s="178"/>
      <c r="I9" s="178"/>
      <c r="J9" s="123">
        <f t="shared" si="0"/>
        <v>0</v>
      </c>
      <c r="K9" s="123">
        <f t="shared" si="1"/>
        <v>1</v>
      </c>
      <c r="L9" s="123">
        <f t="shared" si="2"/>
        <v>1</v>
      </c>
      <c r="M9" s="123"/>
    </row>
    <row r="10" spans="1:13" s="124" customFormat="1" ht="28.5">
      <c r="A10" s="119" t="s">
        <v>124</v>
      </c>
      <c r="B10" s="176">
        <f t="shared" si="3"/>
        <v>8</v>
      </c>
      <c r="C10" s="177" t="s">
        <v>1</v>
      </c>
      <c r="D10" s="178"/>
      <c r="E10" s="178"/>
      <c r="F10" s="178"/>
      <c r="G10" s="178"/>
      <c r="H10" s="175"/>
      <c r="I10" s="178"/>
      <c r="J10" s="123">
        <f t="shared" si="0"/>
        <v>0</v>
      </c>
      <c r="K10" s="123">
        <f t="shared" si="1"/>
        <v>1</v>
      </c>
      <c r="L10" s="123">
        <f t="shared" si="2"/>
        <v>1</v>
      </c>
      <c r="M10" s="123"/>
    </row>
    <row r="11" spans="1:13" s="124" customFormat="1" ht="28.5">
      <c r="A11" s="119" t="s">
        <v>125</v>
      </c>
      <c r="B11" s="176">
        <f t="shared" si="3"/>
        <v>9</v>
      </c>
      <c r="C11" s="177" t="s">
        <v>23</v>
      </c>
      <c r="D11" s="178"/>
      <c r="E11" s="178"/>
      <c r="F11" s="178"/>
      <c r="G11" s="178"/>
      <c r="H11" s="175"/>
      <c r="I11" s="178"/>
      <c r="J11" s="123">
        <f t="shared" si="0"/>
        <v>0</v>
      </c>
      <c r="K11" s="123">
        <f t="shared" si="1"/>
        <v>1</v>
      </c>
      <c r="L11" s="123">
        <f t="shared" si="2"/>
        <v>1</v>
      </c>
      <c r="M11" s="123"/>
    </row>
    <row r="12" spans="1:13" s="8" customFormat="1" ht="42.75">
      <c r="A12" s="10" t="s">
        <v>126</v>
      </c>
      <c r="B12" s="176">
        <f t="shared" si="3"/>
        <v>10</v>
      </c>
      <c r="C12" s="177" t="s">
        <v>12</v>
      </c>
      <c r="D12" s="178"/>
      <c r="E12" s="178"/>
      <c r="F12" s="178"/>
      <c r="G12" s="178"/>
      <c r="H12" s="175"/>
      <c r="I12" s="178"/>
      <c r="J12" s="25">
        <f t="shared" si="0"/>
        <v>0</v>
      </c>
      <c r="K12" s="25">
        <f t="shared" si="1"/>
        <v>1</v>
      </c>
      <c r="L12" s="25">
        <f t="shared" si="2"/>
        <v>1</v>
      </c>
      <c r="M12" s="25"/>
    </row>
    <row r="13" spans="1:13" s="8" customFormat="1" ht="28.5">
      <c r="A13" s="10" t="s">
        <v>127</v>
      </c>
      <c r="B13" s="176">
        <f t="shared" si="3"/>
        <v>11</v>
      </c>
      <c r="C13" s="177" t="s">
        <v>25</v>
      </c>
      <c r="D13" s="178"/>
      <c r="E13" s="178"/>
      <c r="F13" s="178"/>
      <c r="G13" s="178"/>
      <c r="H13" s="175"/>
      <c r="I13" s="178"/>
      <c r="J13" s="25">
        <f t="shared" si="0"/>
        <v>0</v>
      </c>
      <c r="K13" s="25">
        <f t="shared" si="1"/>
        <v>1</v>
      </c>
      <c r="L13" s="25">
        <f t="shared" si="2"/>
        <v>1</v>
      </c>
      <c r="M13" s="25"/>
    </row>
    <row r="14" spans="1:13" s="8" customFormat="1" ht="28.5">
      <c r="A14" s="10" t="s">
        <v>128</v>
      </c>
      <c r="B14" s="176">
        <f t="shared" si="3"/>
        <v>12</v>
      </c>
      <c r="C14" s="177" t="s">
        <v>129</v>
      </c>
      <c r="D14" s="178"/>
      <c r="E14" s="178"/>
      <c r="F14" s="178"/>
      <c r="G14" s="178"/>
      <c r="H14" s="175"/>
      <c r="I14" s="178"/>
      <c r="J14" s="25">
        <f t="shared" si="0"/>
        <v>0</v>
      </c>
      <c r="K14" s="25">
        <f t="shared" si="1"/>
        <v>1</v>
      </c>
      <c r="L14" s="25">
        <f t="shared" si="2"/>
        <v>1</v>
      </c>
      <c r="M14" s="25"/>
    </row>
    <row r="15" spans="1:13" s="8" customFormat="1" ht="42.75">
      <c r="A15" s="10" t="s">
        <v>130</v>
      </c>
      <c r="B15" s="176">
        <f t="shared" si="3"/>
        <v>13</v>
      </c>
      <c r="C15" s="177" t="s">
        <v>10</v>
      </c>
      <c r="D15" s="178"/>
      <c r="E15" s="178"/>
      <c r="F15" s="178"/>
      <c r="G15" s="178"/>
      <c r="H15" s="175"/>
      <c r="I15" s="178"/>
      <c r="J15" s="25">
        <f t="shared" si="0"/>
        <v>0</v>
      </c>
      <c r="K15" s="25">
        <f t="shared" si="1"/>
        <v>1</v>
      </c>
      <c r="L15" s="25">
        <f t="shared" si="2"/>
        <v>1</v>
      </c>
      <c r="M15" s="25"/>
    </row>
    <row r="16" spans="1:13" s="124" customFormat="1" ht="28.5">
      <c r="A16" s="119" t="s">
        <v>132</v>
      </c>
      <c r="B16" s="176">
        <f t="shared" si="3"/>
        <v>14</v>
      </c>
      <c r="C16" s="177" t="s">
        <v>14</v>
      </c>
      <c r="D16" s="178"/>
      <c r="E16" s="178"/>
      <c r="F16" s="178"/>
      <c r="G16" s="178"/>
      <c r="H16" s="175"/>
      <c r="I16" s="178"/>
      <c r="J16" s="123">
        <f t="shared" si="0"/>
        <v>0</v>
      </c>
      <c r="K16" s="123">
        <f t="shared" si="1"/>
        <v>1</v>
      </c>
      <c r="L16" s="123">
        <f t="shared" si="2"/>
        <v>1</v>
      </c>
      <c r="M16" s="123"/>
    </row>
    <row r="17" spans="1:13" s="8" customFormat="1" ht="28.5">
      <c r="A17" s="10" t="s">
        <v>133</v>
      </c>
      <c r="B17" s="176">
        <f t="shared" si="3"/>
        <v>15</v>
      </c>
      <c r="C17" s="177" t="s">
        <v>134</v>
      </c>
      <c r="D17" s="178"/>
      <c r="E17" s="178"/>
      <c r="F17" s="178"/>
      <c r="G17" s="178"/>
      <c r="H17" s="175"/>
      <c r="I17" s="178"/>
      <c r="J17" s="25">
        <f t="shared" si="0"/>
        <v>0</v>
      </c>
      <c r="K17" s="25">
        <f t="shared" si="1"/>
        <v>1</v>
      </c>
      <c r="L17" s="25">
        <f t="shared" si="2"/>
        <v>1</v>
      </c>
      <c r="M17" s="25"/>
    </row>
    <row r="18" spans="1:13" s="8" customFormat="1" ht="42.75">
      <c r="A18" s="10" t="s">
        <v>135</v>
      </c>
      <c r="B18" s="176">
        <f t="shared" si="3"/>
        <v>16</v>
      </c>
      <c r="C18" s="177" t="s">
        <v>11</v>
      </c>
      <c r="D18" s="178"/>
      <c r="E18" s="178"/>
      <c r="F18" s="178"/>
      <c r="G18" s="178"/>
      <c r="H18" s="175"/>
      <c r="I18" s="178"/>
      <c r="J18" s="25">
        <f t="shared" si="0"/>
        <v>0</v>
      </c>
      <c r="K18" s="25">
        <f t="shared" si="1"/>
        <v>1</v>
      </c>
      <c r="L18" s="25">
        <f t="shared" si="2"/>
        <v>1</v>
      </c>
      <c r="M18" s="25"/>
    </row>
    <row r="19" spans="1:13" s="8" customFormat="1" ht="15.75" thickBot="1">
      <c r="A19" s="10"/>
      <c r="B19" s="183"/>
      <c r="C19" s="184" t="s">
        <v>111</v>
      </c>
      <c r="D19" s="185">
        <f>COUNTIF(D3:D18,"x")</f>
        <v>0</v>
      </c>
      <c r="E19" s="185">
        <f>COUNTIF(E3:E18,"x")</f>
        <v>0</v>
      </c>
      <c r="F19" s="185">
        <f>COUNTIF(F3:F18,"ja")</f>
        <v>0</v>
      </c>
      <c r="G19" s="185" t="str">
        <f>IF(ISERROR(M19),"Kategorie nicht relevant",M19)</f>
        <v>Produktschutz-Index 0,00 (von max. 1)</v>
      </c>
      <c r="H19" s="186"/>
      <c r="I19" s="186"/>
      <c r="J19" s="25"/>
      <c r="K19" s="25"/>
      <c r="L19" s="25"/>
      <c r="M19" s="25" t="str">
        <f>"Produktschutz-Index "&amp;TEXT(COUNTIF(D3:D18,"x")/(SUM(L3:L18)),"0,00")&amp;" (von max. 1)"</f>
        <v>Produktschutz-Index 0,00 (von max. 1)</v>
      </c>
    </row>
    <row r="20" spans="1:13" s="24" customFormat="1" ht="24.75" customHeight="1" thickBot="1">
      <c r="A20" s="21"/>
      <c r="B20" s="194"/>
      <c r="C20" s="195" t="s">
        <v>136</v>
      </c>
      <c r="D20" s="196"/>
      <c r="E20" s="196"/>
      <c r="F20" s="196"/>
      <c r="G20" s="196"/>
      <c r="H20" s="196"/>
      <c r="I20" s="197"/>
      <c r="J20" s="23">
        <f>SUM(J3:J18)</f>
        <v>0</v>
      </c>
      <c r="K20" s="25">
        <f>SUM(K3:K18)</f>
        <v>16</v>
      </c>
      <c r="L20" s="25"/>
      <c r="M20" s="25"/>
    </row>
    <row r="21" spans="2:13" s="5" customFormat="1" ht="21.75" customHeight="1" thickBot="1">
      <c r="B21" s="207"/>
      <c r="C21" s="208" t="s">
        <v>137</v>
      </c>
      <c r="D21" s="209"/>
      <c r="E21" s="209"/>
      <c r="F21" s="209"/>
      <c r="G21" s="209"/>
      <c r="H21" s="209"/>
      <c r="I21" s="210"/>
      <c r="J21" s="29"/>
      <c r="K21" s="25"/>
      <c r="L21" s="25"/>
      <c r="M21" s="25"/>
    </row>
    <row r="22" spans="1:13" s="8" customFormat="1" ht="42.75">
      <c r="A22" s="10" t="s">
        <v>138</v>
      </c>
      <c r="B22" s="198">
        <v>17</v>
      </c>
      <c r="C22" s="76" t="s">
        <v>139</v>
      </c>
      <c r="D22" s="76"/>
      <c r="E22" s="76"/>
      <c r="F22" s="188"/>
      <c r="G22" s="76"/>
      <c r="H22" s="189"/>
      <c r="I22" s="188"/>
      <c r="J22" s="25">
        <f aca="true" t="shared" si="4" ref="J22:J30">IF(AND(E22="x",F22=""),1,0)</f>
        <v>0</v>
      </c>
      <c r="K22" s="25">
        <f aca="true" t="shared" si="5" ref="K22:K30">IF(AND(D22="",E22="",F22=""),1,0)</f>
        <v>1</v>
      </c>
      <c r="L22" s="25">
        <f aca="true" t="shared" si="6" ref="L22:L30">IF(AND(E22="x",F22="nein"),0,1)</f>
        <v>1</v>
      </c>
      <c r="M22" s="25"/>
    </row>
    <row r="23" spans="1:13" s="124" customFormat="1" ht="42.75">
      <c r="A23" s="119" t="s">
        <v>140</v>
      </c>
      <c r="B23" s="179">
        <f>B22+1</f>
        <v>18</v>
      </c>
      <c r="C23" s="177" t="s">
        <v>15</v>
      </c>
      <c r="D23" s="177"/>
      <c r="E23" s="177"/>
      <c r="F23" s="178"/>
      <c r="G23" s="177"/>
      <c r="H23" s="175"/>
      <c r="I23" s="178"/>
      <c r="J23" s="123">
        <f t="shared" si="4"/>
        <v>0</v>
      </c>
      <c r="K23" s="123">
        <f t="shared" si="5"/>
        <v>1</v>
      </c>
      <c r="L23" s="123">
        <f t="shared" si="6"/>
        <v>1</v>
      </c>
      <c r="M23" s="123"/>
    </row>
    <row r="24" spans="1:13" s="124" customFormat="1" ht="28.5">
      <c r="A24" s="119" t="s">
        <v>141</v>
      </c>
      <c r="B24" s="179">
        <f>B23+1</f>
        <v>19</v>
      </c>
      <c r="C24" s="177" t="s">
        <v>142</v>
      </c>
      <c r="D24" s="177"/>
      <c r="E24" s="177"/>
      <c r="F24" s="178"/>
      <c r="G24" s="177"/>
      <c r="H24" s="175"/>
      <c r="I24" s="178"/>
      <c r="J24" s="123">
        <f t="shared" si="4"/>
        <v>0</v>
      </c>
      <c r="K24" s="123">
        <f t="shared" si="5"/>
        <v>1</v>
      </c>
      <c r="L24" s="123">
        <f t="shared" si="6"/>
        <v>1</v>
      </c>
      <c r="M24" s="123"/>
    </row>
    <row r="25" spans="1:13" s="145" customFormat="1" ht="28.5">
      <c r="A25" s="142"/>
      <c r="B25" s="179">
        <v>20</v>
      </c>
      <c r="C25" s="178" t="s">
        <v>355</v>
      </c>
      <c r="D25" s="177"/>
      <c r="E25" s="177"/>
      <c r="F25" s="178"/>
      <c r="G25" s="177"/>
      <c r="H25" s="175"/>
      <c r="I25" s="178"/>
      <c r="J25" s="123">
        <f t="shared" si="4"/>
        <v>0</v>
      </c>
      <c r="K25" s="123">
        <f t="shared" si="5"/>
        <v>1</v>
      </c>
      <c r="L25" s="123">
        <f t="shared" si="6"/>
        <v>1</v>
      </c>
      <c r="M25" s="123"/>
    </row>
    <row r="26" spans="1:13" s="124" customFormat="1" ht="28.5">
      <c r="A26" s="119" t="s">
        <v>143</v>
      </c>
      <c r="B26" s="179">
        <f>B25+1</f>
        <v>21</v>
      </c>
      <c r="C26" s="177" t="s">
        <v>144</v>
      </c>
      <c r="D26" s="177"/>
      <c r="E26" s="177"/>
      <c r="F26" s="178"/>
      <c r="G26" s="177"/>
      <c r="H26" s="175"/>
      <c r="I26" s="178"/>
      <c r="J26" s="123">
        <f t="shared" si="4"/>
        <v>0</v>
      </c>
      <c r="K26" s="123">
        <f t="shared" si="5"/>
        <v>1</v>
      </c>
      <c r="L26" s="123">
        <f t="shared" si="6"/>
        <v>1</v>
      </c>
      <c r="M26" s="123"/>
    </row>
    <row r="27" spans="1:13" s="124" customFormat="1" ht="47.25" customHeight="1">
      <c r="A27" s="119" t="s">
        <v>145</v>
      </c>
      <c r="B27" s="179">
        <f>B26+1</f>
        <v>22</v>
      </c>
      <c r="C27" s="177" t="s">
        <v>146</v>
      </c>
      <c r="D27" s="177"/>
      <c r="E27" s="177"/>
      <c r="F27" s="178"/>
      <c r="G27" s="177"/>
      <c r="H27" s="175"/>
      <c r="I27" s="178"/>
      <c r="J27" s="123">
        <f t="shared" si="4"/>
        <v>0</v>
      </c>
      <c r="K27" s="123">
        <f t="shared" si="5"/>
        <v>1</v>
      </c>
      <c r="L27" s="123">
        <f t="shared" si="6"/>
        <v>1</v>
      </c>
      <c r="M27" s="123"/>
    </row>
    <row r="28" spans="1:13" s="124" customFormat="1" ht="28.5">
      <c r="A28" s="119" t="s">
        <v>147</v>
      </c>
      <c r="B28" s="179">
        <f>B27+1</f>
        <v>23</v>
      </c>
      <c r="C28" s="177" t="s">
        <v>148</v>
      </c>
      <c r="D28" s="177"/>
      <c r="E28" s="177"/>
      <c r="F28" s="178"/>
      <c r="G28" s="177"/>
      <c r="H28" s="175"/>
      <c r="I28" s="178"/>
      <c r="J28" s="123">
        <f t="shared" si="4"/>
        <v>0</v>
      </c>
      <c r="K28" s="123">
        <f t="shared" si="5"/>
        <v>1</v>
      </c>
      <c r="L28" s="123">
        <f t="shared" si="6"/>
        <v>1</v>
      </c>
      <c r="M28" s="123"/>
    </row>
    <row r="29" spans="1:13" s="124" customFormat="1" ht="57">
      <c r="A29" s="119" t="s">
        <v>149</v>
      </c>
      <c r="B29" s="179">
        <f>B28+1</f>
        <v>24</v>
      </c>
      <c r="C29" s="177" t="s">
        <v>150</v>
      </c>
      <c r="D29" s="177"/>
      <c r="E29" s="177"/>
      <c r="F29" s="178"/>
      <c r="G29" s="177"/>
      <c r="H29" s="175"/>
      <c r="I29" s="178"/>
      <c r="J29" s="123">
        <f t="shared" si="4"/>
        <v>0</v>
      </c>
      <c r="K29" s="123">
        <f t="shared" si="5"/>
        <v>1</v>
      </c>
      <c r="L29" s="123">
        <f t="shared" si="6"/>
        <v>1</v>
      </c>
      <c r="M29" s="123"/>
    </row>
    <row r="30" spans="1:13" s="127" customFormat="1" ht="57.75" thickBot="1">
      <c r="A30" s="125" t="s">
        <v>151</v>
      </c>
      <c r="B30" s="179">
        <f>B29+1</f>
        <v>25</v>
      </c>
      <c r="C30" s="177" t="s">
        <v>16</v>
      </c>
      <c r="D30" s="177"/>
      <c r="E30" s="177"/>
      <c r="F30" s="178"/>
      <c r="G30" s="177"/>
      <c r="H30" s="175"/>
      <c r="I30" s="178"/>
      <c r="J30" s="126">
        <f t="shared" si="4"/>
        <v>0</v>
      </c>
      <c r="K30" s="126">
        <f t="shared" si="5"/>
        <v>1</v>
      </c>
      <c r="L30" s="126">
        <f t="shared" si="6"/>
        <v>1</v>
      </c>
      <c r="M30" s="126"/>
    </row>
    <row r="31" spans="1:13" s="172" customFormat="1" ht="15.75" thickBot="1">
      <c r="A31" s="170"/>
      <c r="B31" s="183"/>
      <c r="C31" s="184" t="s">
        <v>2</v>
      </c>
      <c r="D31" s="185">
        <f>COUNTIF(D22:D30,"x")</f>
        <v>0</v>
      </c>
      <c r="E31" s="185">
        <f>COUNTIF(E22:E30,"x")</f>
        <v>0</v>
      </c>
      <c r="F31" s="185">
        <f>COUNTIF(F22:F30,"ja")</f>
        <v>0</v>
      </c>
      <c r="G31" s="185" t="str">
        <f>IF(ISERROR(M31),"Kategorie nicht relevant",M31)</f>
        <v>Produktschutz-Index 0,00 (von max. 1)</v>
      </c>
      <c r="H31" s="186"/>
      <c r="I31" s="186"/>
      <c r="J31" s="171"/>
      <c r="K31" s="171"/>
      <c r="L31" s="171"/>
      <c r="M31" s="171" t="str">
        <f>"Produktschutz-Index "&amp;TEXT(COUNTIF(D22:D30,"x")/(SUM(L22:L30)),"0,00")&amp;" (von max. 1)"</f>
        <v>Produktschutz-Index 0,00 (von max. 1)</v>
      </c>
    </row>
    <row r="32" spans="2:13" s="5" customFormat="1" ht="21.75" customHeight="1" thickBot="1">
      <c r="B32" s="190"/>
      <c r="C32" s="191" t="s">
        <v>152</v>
      </c>
      <c r="D32" s="192"/>
      <c r="E32" s="192"/>
      <c r="F32" s="192"/>
      <c r="G32" s="192"/>
      <c r="H32" s="192"/>
      <c r="I32" s="193"/>
      <c r="J32" s="29">
        <f>SUM(J22:J30)</f>
        <v>0</v>
      </c>
      <c r="K32" s="25">
        <f>SUM(K22:K30)</f>
        <v>9</v>
      </c>
      <c r="L32" s="25"/>
      <c r="M32" s="25"/>
    </row>
    <row r="33" spans="1:13" s="132" customFormat="1" ht="42.75">
      <c r="A33" s="128" t="s">
        <v>153</v>
      </c>
      <c r="B33" s="187">
        <v>26</v>
      </c>
      <c r="C33" s="76" t="s">
        <v>154</v>
      </c>
      <c r="D33" s="76"/>
      <c r="E33" s="76"/>
      <c r="F33" s="188"/>
      <c r="G33" s="76"/>
      <c r="H33" s="189"/>
      <c r="I33" s="188"/>
      <c r="J33" s="131">
        <f>IF(AND(E33="x",F33=""),1,0)</f>
        <v>0</v>
      </c>
      <c r="K33" s="131">
        <f>IF(AND(D33="",E33="",F33=""),1,0)</f>
        <v>1</v>
      </c>
      <c r="L33" s="131">
        <f>IF(AND(E33="x",F33="nein"),0,1)</f>
        <v>1</v>
      </c>
      <c r="M33" s="131"/>
    </row>
    <row r="34" spans="1:13" s="8" customFormat="1" ht="28.5">
      <c r="A34" s="10" t="s">
        <v>155</v>
      </c>
      <c r="B34" s="182">
        <f>B33+1</f>
        <v>27</v>
      </c>
      <c r="C34" s="177" t="s">
        <v>358</v>
      </c>
      <c r="D34" s="177"/>
      <c r="E34" s="177"/>
      <c r="F34" s="178"/>
      <c r="G34" s="177"/>
      <c r="H34" s="175"/>
      <c r="I34" s="178"/>
      <c r="J34" s="25">
        <f>IF(AND(E34="x",F34=""),1,0)</f>
        <v>0</v>
      </c>
      <c r="K34" s="25">
        <f>IF(AND(D34="",E34="",F34=""),1,0)</f>
        <v>1</v>
      </c>
      <c r="L34" s="25">
        <f>IF(AND(E34="x",F34="nein"),0,1)</f>
        <v>1</v>
      </c>
      <c r="M34" s="25"/>
    </row>
    <row r="35" spans="1:13" s="8" customFormat="1" ht="15.75" thickBot="1">
      <c r="A35" s="10"/>
      <c r="B35" s="183"/>
      <c r="C35" s="184" t="s">
        <v>3</v>
      </c>
      <c r="D35" s="185">
        <f>COUNTIF(D33:D34,"x")</f>
        <v>0</v>
      </c>
      <c r="E35" s="185">
        <f>COUNTIF(E33:E34,"x")</f>
        <v>0</v>
      </c>
      <c r="F35" s="185">
        <f>COUNTIF(F33:F34,"ja")</f>
        <v>0</v>
      </c>
      <c r="G35" s="185" t="str">
        <f>IF(ISERROR(M35),"Kategorie nicht relevant",M35)</f>
        <v>Produktschutz-Index 0,00 (von max. 1)</v>
      </c>
      <c r="H35" s="186"/>
      <c r="I35" s="186"/>
      <c r="J35" s="25"/>
      <c r="K35" s="25"/>
      <c r="L35" s="25">
        <f>IF(AND(E35="x",F35="nein"),0,1)</f>
        <v>1</v>
      </c>
      <c r="M35" s="25" t="str">
        <f>"Produktschutz-Index "&amp;TEXT(COUNTIF(D33:D34,"x")/(SUM(L33:L34)),"0,00")&amp;" (von max. 1)"</f>
        <v>Produktschutz-Index 0,00 (von max. 1)</v>
      </c>
    </row>
    <row r="36" spans="1:13" s="24" customFormat="1" ht="24.75" customHeight="1" thickBot="1">
      <c r="A36" s="21"/>
      <c r="B36" s="194"/>
      <c r="C36" s="195" t="s">
        <v>156</v>
      </c>
      <c r="D36" s="196"/>
      <c r="E36" s="196"/>
      <c r="F36" s="196"/>
      <c r="G36" s="196"/>
      <c r="H36" s="196"/>
      <c r="I36" s="197"/>
      <c r="J36" s="23">
        <f>SUM(J33:J34)</f>
        <v>0</v>
      </c>
      <c r="K36" s="25">
        <f>SUM(K33:K34)</f>
        <v>2</v>
      </c>
      <c r="L36" s="25"/>
      <c r="M36" s="25"/>
    </row>
    <row r="37" spans="2:13" s="5" customFormat="1" ht="21.75" customHeight="1" thickBot="1">
      <c r="B37" s="190"/>
      <c r="C37" s="191" t="s">
        <v>157</v>
      </c>
      <c r="D37" s="192"/>
      <c r="E37" s="192"/>
      <c r="F37" s="192"/>
      <c r="G37" s="192"/>
      <c r="H37" s="192"/>
      <c r="I37" s="193"/>
      <c r="J37" s="29"/>
      <c r="K37" s="25"/>
      <c r="L37" s="25"/>
      <c r="M37" s="25"/>
    </row>
    <row r="38" spans="1:13" s="31" customFormat="1" ht="28.5">
      <c r="A38" s="30" t="s">
        <v>158</v>
      </c>
      <c r="B38" s="187">
        <v>28</v>
      </c>
      <c r="C38" s="76" t="s">
        <v>159</v>
      </c>
      <c r="D38" s="76"/>
      <c r="E38" s="76"/>
      <c r="F38" s="188"/>
      <c r="G38" s="76"/>
      <c r="H38" s="189"/>
      <c r="I38" s="188"/>
      <c r="J38" s="25">
        <f aca="true" t="shared" si="7" ref="J38:J50">IF(AND(E38="x",F38=""),1,0)</f>
        <v>0</v>
      </c>
      <c r="K38" s="25">
        <f aca="true" t="shared" si="8" ref="K38:K50">IF(AND(D38="",E38="",F38=""),1,0)</f>
        <v>1</v>
      </c>
      <c r="L38" s="25">
        <f aca="true" t="shared" si="9" ref="L38:L50">IF(AND(E38="x",F38="nein"),0,1)</f>
        <v>1</v>
      </c>
      <c r="M38" s="25"/>
    </row>
    <row r="39" spans="1:13" s="127" customFormat="1" ht="28.5">
      <c r="A39" s="125" t="s">
        <v>160</v>
      </c>
      <c r="B39" s="182">
        <f aca="true" t="shared" si="10" ref="B39:B48">B38+1</f>
        <v>29</v>
      </c>
      <c r="C39" s="177" t="s">
        <v>333</v>
      </c>
      <c r="D39" s="177"/>
      <c r="E39" s="177"/>
      <c r="F39" s="178"/>
      <c r="G39" s="177"/>
      <c r="H39" s="175"/>
      <c r="I39" s="178"/>
      <c r="J39" s="126">
        <f t="shared" si="7"/>
        <v>0</v>
      </c>
      <c r="K39" s="126">
        <f t="shared" si="8"/>
        <v>1</v>
      </c>
      <c r="L39" s="126">
        <f t="shared" si="9"/>
        <v>1</v>
      </c>
      <c r="M39" s="126"/>
    </row>
    <row r="40" spans="1:13" s="124" customFormat="1" ht="15">
      <c r="A40" s="119" t="s">
        <v>161</v>
      </c>
      <c r="B40" s="182">
        <f t="shared" si="10"/>
        <v>30</v>
      </c>
      <c r="C40" s="177" t="s">
        <v>162</v>
      </c>
      <c r="D40" s="177"/>
      <c r="E40" s="177"/>
      <c r="F40" s="178"/>
      <c r="G40" s="177"/>
      <c r="H40" s="175"/>
      <c r="I40" s="178"/>
      <c r="J40" s="123">
        <f t="shared" si="7"/>
        <v>0</v>
      </c>
      <c r="K40" s="123">
        <f t="shared" si="8"/>
        <v>1</v>
      </c>
      <c r="L40" s="123">
        <f t="shared" si="9"/>
        <v>1</v>
      </c>
      <c r="M40" s="123"/>
    </row>
    <row r="41" spans="1:13" s="124" customFormat="1" ht="28.5">
      <c r="A41" s="119" t="s">
        <v>163</v>
      </c>
      <c r="B41" s="182">
        <f t="shared" si="10"/>
        <v>31</v>
      </c>
      <c r="C41" s="177" t="s">
        <v>164</v>
      </c>
      <c r="D41" s="177"/>
      <c r="E41" s="177"/>
      <c r="F41" s="178"/>
      <c r="G41" s="177"/>
      <c r="H41" s="175"/>
      <c r="I41" s="178"/>
      <c r="J41" s="123">
        <f t="shared" si="7"/>
        <v>0</v>
      </c>
      <c r="K41" s="123">
        <f t="shared" si="8"/>
        <v>1</v>
      </c>
      <c r="L41" s="123">
        <f t="shared" si="9"/>
        <v>1</v>
      </c>
      <c r="M41" s="123"/>
    </row>
    <row r="42" spans="1:13" s="124" customFormat="1" ht="42.75">
      <c r="A42" s="119" t="s">
        <v>165</v>
      </c>
      <c r="B42" s="182">
        <f t="shared" si="10"/>
        <v>32</v>
      </c>
      <c r="C42" s="177" t="s">
        <v>166</v>
      </c>
      <c r="D42" s="177"/>
      <c r="E42" s="177"/>
      <c r="F42" s="178"/>
      <c r="G42" s="177"/>
      <c r="H42" s="175"/>
      <c r="I42" s="178"/>
      <c r="J42" s="123">
        <f t="shared" si="7"/>
        <v>0</v>
      </c>
      <c r="K42" s="123">
        <f t="shared" si="8"/>
        <v>1</v>
      </c>
      <c r="L42" s="123">
        <f t="shared" si="9"/>
        <v>1</v>
      </c>
      <c r="M42" s="123"/>
    </row>
    <row r="43" spans="1:13" s="124" customFormat="1" ht="28.5">
      <c r="A43" s="119" t="s">
        <v>167</v>
      </c>
      <c r="B43" s="182">
        <f t="shared" si="10"/>
        <v>33</v>
      </c>
      <c r="C43" s="177" t="s">
        <v>168</v>
      </c>
      <c r="D43" s="177"/>
      <c r="E43" s="177"/>
      <c r="F43" s="178"/>
      <c r="G43" s="177"/>
      <c r="H43" s="175"/>
      <c r="I43" s="178"/>
      <c r="J43" s="123">
        <f t="shared" si="7"/>
        <v>0</v>
      </c>
      <c r="K43" s="123">
        <f t="shared" si="8"/>
        <v>1</v>
      </c>
      <c r="L43" s="123">
        <f t="shared" si="9"/>
        <v>1</v>
      </c>
      <c r="M43" s="123"/>
    </row>
    <row r="44" spans="1:13" s="124" customFormat="1" ht="28.5">
      <c r="A44" s="119" t="s">
        <v>169</v>
      </c>
      <c r="B44" s="182">
        <f t="shared" si="10"/>
        <v>34</v>
      </c>
      <c r="C44" s="177" t="s">
        <v>17</v>
      </c>
      <c r="D44" s="177"/>
      <c r="E44" s="177"/>
      <c r="F44" s="178"/>
      <c r="G44" s="177"/>
      <c r="H44" s="175"/>
      <c r="I44" s="178"/>
      <c r="J44" s="123">
        <f t="shared" si="7"/>
        <v>0</v>
      </c>
      <c r="K44" s="123">
        <f t="shared" si="8"/>
        <v>1</v>
      </c>
      <c r="L44" s="123">
        <f t="shared" si="9"/>
        <v>1</v>
      </c>
      <c r="M44" s="123"/>
    </row>
    <row r="45" spans="1:13" s="124" customFormat="1" ht="28.5">
      <c r="A45" s="119" t="s">
        <v>170</v>
      </c>
      <c r="B45" s="182">
        <f t="shared" si="10"/>
        <v>35</v>
      </c>
      <c r="C45" s="177" t="s">
        <v>171</v>
      </c>
      <c r="D45" s="177"/>
      <c r="E45" s="177"/>
      <c r="F45" s="178"/>
      <c r="G45" s="177"/>
      <c r="H45" s="175"/>
      <c r="I45" s="178"/>
      <c r="J45" s="123">
        <f t="shared" si="7"/>
        <v>0</v>
      </c>
      <c r="K45" s="123">
        <f t="shared" si="8"/>
        <v>1</v>
      </c>
      <c r="L45" s="123">
        <f t="shared" si="9"/>
        <v>1</v>
      </c>
      <c r="M45" s="123"/>
    </row>
    <row r="46" spans="1:13" s="124" customFormat="1" ht="15">
      <c r="A46" s="119" t="s">
        <v>172</v>
      </c>
      <c r="B46" s="182">
        <f t="shared" si="10"/>
        <v>36</v>
      </c>
      <c r="C46" s="177" t="s">
        <v>173</v>
      </c>
      <c r="D46" s="177"/>
      <c r="E46" s="177"/>
      <c r="F46" s="178"/>
      <c r="G46" s="177"/>
      <c r="H46" s="175"/>
      <c r="I46" s="178"/>
      <c r="J46" s="123">
        <f t="shared" si="7"/>
        <v>0</v>
      </c>
      <c r="K46" s="123">
        <f t="shared" si="8"/>
        <v>1</v>
      </c>
      <c r="L46" s="123">
        <f t="shared" si="9"/>
        <v>1</v>
      </c>
      <c r="M46" s="123"/>
    </row>
    <row r="47" spans="1:13" s="145" customFormat="1" ht="28.5">
      <c r="A47" s="142" t="s">
        <v>174</v>
      </c>
      <c r="B47" s="182">
        <f t="shared" si="10"/>
        <v>37</v>
      </c>
      <c r="C47" s="177" t="s">
        <v>175</v>
      </c>
      <c r="D47" s="177"/>
      <c r="E47" s="177"/>
      <c r="F47" s="178"/>
      <c r="G47" s="177"/>
      <c r="H47" s="175"/>
      <c r="I47" s="178"/>
      <c r="J47" s="123">
        <f t="shared" si="7"/>
        <v>0</v>
      </c>
      <c r="K47" s="123">
        <f t="shared" si="8"/>
        <v>1</v>
      </c>
      <c r="L47" s="123">
        <f t="shared" si="9"/>
        <v>1</v>
      </c>
      <c r="M47" s="123"/>
    </row>
    <row r="48" spans="1:13" s="124" customFormat="1" ht="42.75">
      <c r="A48" s="119" t="s">
        <v>176</v>
      </c>
      <c r="B48" s="182">
        <f t="shared" si="10"/>
        <v>38</v>
      </c>
      <c r="C48" s="177" t="s">
        <v>337</v>
      </c>
      <c r="D48" s="177"/>
      <c r="E48" s="177"/>
      <c r="F48" s="178"/>
      <c r="G48" s="177"/>
      <c r="H48" s="175"/>
      <c r="I48" s="178"/>
      <c r="J48" s="123">
        <f t="shared" si="7"/>
        <v>0</v>
      </c>
      <c r="K48" s="123">
        <f t="shared" si="8"/>
        <v>1</v>
      </c>
      <c r="L48" s="123">
        <f t="shared" si="9"/>
        <v>1</v>
      </c>
      <c r="M48" s="123"/>
    </row>
    <row r="49" spans="1:13" s="124" customFormat="1" ht="28.5">
      <c r="A49" s="119"/>
      <c r="B49" s="182">
        <v>39</v>
      </c>
      <c r="C49" s="177" t="s">
        <v>177</v>
      </c>
      <c r="D49" s="177"/>
      <c r="E49" s="177"/>
      <c r="F49" s="178"/>
      <c r="G49" s="177"/>
      <c r="H49" s="175"/>
      <c r="I49" s="178"/>
      <c r="J49" s="123">
        <f t="shared" si="7"/>
        <v>0</v>
      </c>
      <c r="K49" s="123">
        <f t="shared" si="8"/>
        <v>1</v>
      </c>
      <c r="L49" s="123">
        <f t="shared" si="9"/>
        <v>1</v>
      </c>
      <c r="M49" s="123"/>
    </row>
    <row r="50" spans="1:13" s="8" customFormat="1" ht="28.5">
      <c r="A50" s="10"/>
      <c r="B50" s="182">
        <v>40</v>
      </c>
      <c r="C50" s="177" t="s">
        <v>178</v>
      </c>
      <c r="D50" s="177"/>
      <c r="E50" s="177"/>
      <c r="F50" s="178"/>
      <c r="G50" s="177"/>
      <c r="H50" s="175"/>
      <c r="I50" s="178"/>
      <c r="J50" s="25">
        <f t="shared" si="7"/>
        <v>0</v>
      </c>
      <c r="K50" s="25">
        <f t="shared" si="8"/>
        <v>1</v>
      </c>
      <c r="L50" s="25">
        <f t="shared" si="9"/>
        <v>1</v>
      </c>
      <c r="M50" s="25"/>
    </row>
    <row r="51" spans="1:13" s="8" customFormat="1" ht="15.75" thickBot="1">
      <c r="A51" s="10"/>
      <c r="B51" s="183"/>
      <c r="C51" s="184" t="s">
        <v>112</v>
      </c>
      <c r="D51" s="185">
        <f>COUNTIF(D38:D50,"x")</f>
        <v>0</v>
      </c>
      <c r="E51" s="185">
        <f>COUNTIF(E38:E50,"x")</f>
        <v>0</v>
      </c>
      <c r="F51" s="185">
        <f>COUNTIF(F38:F50,"ja")</f>
        <v>0</v>
      </c>
      <c r="G51" s="185" t="str">
        <f>IF(ISERROR(M51),"Kategorie nicht relevant",M51)</f>
        <v>Produktschutz-Index 0,00 (von max. 1)</v>
      </c>
      <c r="H51" s="186"/>
      <c r="I51" s="186"/>
      <c r="J51" s="25"/>
      <c r="K51" s="25"/>
      <c r="L51" s="25"/>
      <c r="M51" s="25" t="str">
        <f>"Produktschutz-Index "&amp;TEXT(COUNTIF(D38:D50,"x")/(SUM(L38:L50)),"0,00")&amp;" (von max. 1)"</f>
        <v>Produktschutz-Index 0,00 (von max. 1)</v>
      </c>
    </row>
    <row r="52" spans="2:13" s="5" customFormat="1" ht="21.75" customHeight="1" thickBot="1">
      <c r="B52" s="190"/>
      <c r="C52" s="191" t="s">
        <v>179</v>
      </c>
      <c r="D52" s="192"/>
      <c r="E52" s="192"/>
      <c r="F52" s="192"/>
      <c r="G52" s="192"/>
      <c r="H52" s="192"/>
      <c r="I52" s="193"/>
      <c r="J52" s="29">
        <f>SUM(J38:J50)</f>
        <v>0</v>
      </c>
      <c r="K52" s="25">
        <f>SUM(K38:K50)</f>
        <v>13</v>
      </c>
      <c r="L52" s="25"/>
      <c r="M52" s="25"/>
    </row>
    <row r="53" spans="1:13" s="20" customFormat="1" ht="28.5">
      <c r="A53" s="14" t="s">
        <v>180</v>
      </c>
      <c r="B53" s="187">
        <v>41</v>
      </c>
      <c r="C53" s="76" t="s">
        <v>338</v>
      </c>
      <c r="D53" s="76"/>
      <c r="E53" s="76"/>
      <c r="F53" s="188"/>
      <c r="G53" s="76"/>
      <c r="H53" s="189"/>
      <c r="I53" s="188"/>
      <c r="J53" s="25">
        <f>IF(AND(E53="x",F53=""),1,0)</f>
        <v>0</v>
      </c>
      <c r="K53" s="25">
        <f>IF(AND(D53="",E53="",F53=""),1,0)</f>
        <v>1</v>
      </c>
      <c r="L53" s="25">
        <f>IF(AND(E53="x",F53="nein"),0,1)</f>
        <v>1</v>
      </c>
      <c r="M53" s="25"/>
    </row>
    <row r="54" spans="1:13" s="174" customFormat="1" ht="18" customHeight="1" thickBot="1">
      <c r="A54" s="173" t="s">
        <v>181</v>
      </c>
      <c r="B54" s="182">
        <v>42</v>
      </c>
      <c r="C54" s="177" t="s">
        <v>182</v>
      </c>
      <c r="D54" s="177"/>
      <c r="E54" s="177"/>
      <c r="F54" s="178"/>
      <c r="G54" s="177"/>
      <c r="H54" s="175"/>
      <c r="I54" s="178"/>
      <c r="J54" s="169">
        <f>IF(AND(E54="x",F54=""),1,0)</f>
        <v>0</v>
      </c>
      <c r="K54" s="169">
        <f>IF(AND(D54="",E54="",F54=""),1,0)</f>
        <v>1</v>
      </c>
      <c r="L54" s="169">
        <f>IF(AND(E54="x",F54="nein"),0,1)</f>
        <v>1</v>
      </c>
      <c r="M54" s="169"/>
    </row>
    <row r="55" spans="1:13" s="20" customFormat="1" ht="18" customHeight="1" thickBot="1">
      <c r="A55" s="14"/>
      <c r="B55" s="183"/>
      <c r="C55" s="184" t="s">
        <v>113</v>
      </c>
      <c r="D55" s="185">
        <f>COUNTIF(D53:D54,"x")</f>
        <v>0</v>
      </c>
      <c r="E55" s="185">
        <f>COUNTIF(E53:E54,"x")</f>
        <v>0</v>
      </c>
      <c r="F55" s="185">
        <f>COUNTIF(F53:F54,"ja")</f>
        <v>0</v>
      </c>
      <c r="G55" s="185" t="str">
        <f>IF(ISERROR(M55),"Kategorie nicht relevant",M55)</f>
        <v>Produktschutz-Index 0,00 (von max. 1)</v>
      </c>
      <c r="H55" s="186"/>
      <c r="I55" s="186"/>
      <c r="J55" s="25"/>
      <c r="K55" s="25"/>
      <c r="L55" s="25"/>
      <c r="M55" s="25" t="str">
        <f>"Produktschutz-Index "&amp;TEXT(COUNTIF(D53:D54,"x")/(SUM(L53:L54)),"0,00")&amp;" (von max. 1)"</f>
        <v>Produktschutz-Index 0,00 (von max. 1)</v>
      </c>
    </row>
    <row r="56" spans="2:13" s="5" customFormat="1" ht="21.75" customHeight="1" thickBot="1">
      <c r="B56" s="190"/>
      <c r="C56" s="191" t="s">
        <v>183</v>
      </c>
      <c r="D56" s="192"/>
      <c r="E56" s="192"/>
      <c r="F56" s="192"/>
      <c r="G56" s="192"/>
      <c r="H56" s="192"/>
      <c r="I56" s="193"/>
      <c r="J56" s="29">
        <f>SUM(J53:J54)</f>
        <v>0</v>
      </c>
      <c r="K56" s="25">
        <f>SUM(K53:K54)</f>
        <v>2</v>
      </c>
      <c r="L56" s="25"/>
      <c r="M56" s="25"/>
    </row>
    <row r="57" spans="1:13" s="8" customFormat="1" ht="15">
      <c r="A57" s="10" t="s">
        <v>184</v>
      </c>
      <c r="B57" s="187">
        <v>43</v>
      </c>
      <c r="C57" s="76" t="s">
        <v>185</v>
      </c>
      <c r="D57" s="76"/>
      <c r="E57" s="76"/>
      <c r="F57" s="188"/>
      <c r="G57" s="76"/>
      <c r="H57" s="189"/>
      <c r="I57" s="188"/>
      <c r="J57" s="25">
        <f aca="true" t="shared" si="11" ref="J57:J64">IF(AND(E57="x",F57=""),1,0)</f>
        <v>0</v>
      </c>
      <c r="K57" s="25">
        <f aca="true" t="shared" si="12" ref="K57:K64">IF(AND(D57="",E57="",F57=""),1,0)</f>
        <v>1</v>
      </c>
      <c r="L57" s="25">
        <f aca="true" t="shared" si="13" ref="L57:L64">IF(AND(E57="x",F57="nein"),0,1)</f>
        <v>1</v>
      </c>
      <c r="M57" s="25"/>
    </row>
    <row r="58" spans="1:13" s="127" customFormat="1" ht="28.5">
      <c r="A58" s="125" t="s">
        <v>186</v>
      </c>
      <c r="B58" s="182">
        <f aca="true" t="shared" si="14" ref="B58:B64">B57+1</f>
        <v>44</v>
      </c>
      <c r="C58" s="177" t="s">
        <v>187</v>
      </c>
      <c r="D58" s="177"/>
      <c r="E58" s="177"/>
      <c r="F58" s="178"/>
      <c r="G58" s="177"/>
      <c r="H58" s="175"/>
      <c r="I58" s="178"/>
      <c r="J58" s="126">
        <f t="shared" si="11"/>
        <v>0</v>
      </c>
      <c r="K58" s="126">
        <f t="shared" si="12"/>
        <v>1</v>
      </c>
      <c r="L58" s="126">
        <f t="shared" si="13"/>
        <v>1</v>
      </c>
      <c r="M58" s="126"/>
    </row>
    <row r="59" spans="1:13" s="124" customFormat="1" ht="28.5">
      <c r="A59" s="119" t="s">
        <v>188</v>
      </c>
      <c r="B59" s="182">
        <f t="shared" si="14"/>
        <v>45</v>
      </c>
      <c r="C59" s="177" t="s">
        <v>189</v>
      </c>
      <c r="D59" s="177"/>
      <c r="E59" s="177"/>
      <c r="F59" s="178"/>
      <c r="G59" s="177"/>
      <c r="H59" s="175"/>
      <c r="I59" s="178"/>
      <c r="J59" s="123">
        <f t="shared" si="11"/>
        <v>0</v>
      </c>
      <c r="K59" s="123">
        <f t="shared" si="12"/>
        <v>1</v>
      </c>
      <c r="L59" s="123">
        <f t="shared" si="13"/>
        <v>1</v>
      </c>
      <c r="M59" s="123"/>
    </row>
    <row r="60" spans="1:13" s="124" customFormat="1" ht="15">
      <c r="A60" s="119" t="s">
        <v>190</v>
      </c>
      <c r="B60" s="182">
        <f t="shared" si="14"/>
        <v>46</v>
      </c>
      <c r="C60" s="177" t="s">
        <v>191</v>
      </c>
      <c r="D60" s="177"/>
      <c r="E60" s="177"/>
      <c r="F60" s="178"/>
      <c r="G60" s="177"/>
      <c r="H60" s="175"/>
      <c r="I60" s="178"/>
      <c r="J60" s="123">
        <f t="shared" si="11"/>
        <v>0</v>
      </c>
      <c r="K60" s="123">
        <f t="shared" si="12"/>
        <v>1</v>
      </c>
      <c r="L60" s="123">
        <f t="shared" si="13"/>
        <v>1</v>
      </c>
      <c r="M60" s="123"/>
    </row>
    <row r="61" spans="1:13" s="124" customFormat="1" ht="15">
      <c r="A61" s="119" t="s">
        <v>192</v>
      </c>
      <c r="B61" s="182">
        <f t="shared" si="14"/>
        <v>47</v>
      </c>
      <c r="C61" s="177" t="s">
        <v>193</v>
      </c>
      <c r="D61" s="177"/>
      <c r="E61" s="177"/>
      <c r="F61" s="178"/>
      <c r="G61" s="177"/>
      <c r="H61" s="175"/>
      <c r="I61" s="178"/>
      <c r="J61" s="123">
        <f t="shared" si="11"/>
        <v>0</v>
      </c>
      <c r="K61" s="123">
        <f t="shared" si="12"/>
        <v>1</v>
      </c>
      <c r="L61" s="123">
        <f t="shared" si="13"/>
        <v>1</v>
      </c>
      <c r="M61" s="123"/>
    </row>
    <row r="62" spans="1:13" s="124" customFormat="1" ht="28.5">
      <c r="A62" s="119" t="s">
        <v>194</v>
      </c>
      <c r="B62" s="182">
        <f t="shared" si="14"/>
        <v>48</v>
      </c>
      <c r="C62" s="177" t="s">
        <v>195</v>
      </c>
      <c r="D62" s="177"/>
      <c r="E62" s="177"/>
      <c r="F62" s="178"/>
      <c r="G62" s="177"/>
      <c r="H62" s="175"/>
      <c r="I62" s="178"/>
      <c r="J62" s="123">
        <f t="shared" si="11"/>
        <v>0</v>
      </c>
      <c r="K62" s="123">
        <f t="shared" si="12"/>
        <v>1</v>
      </c>
      <c r="L62" s="123">
        <f t="shared" si="13"/>
        <v>1</v>
      </c>
      <c r="M62" s="123"/>
    </row>
    <row r="63" spans="1:13" s="124" customFormat="1" ht="15">
      <c r="A63" s="119" t="s">
        <v>196</v>
      </c>
      <c r="B63" s="182">
        <f t="shared" si="14"/>
        <v>49</v>
      </c>
      <c r="C63" s="177" t="s">
        <v>197</v>
      </c>
      <c r="D63" s="177"/>
      <c r="E63" s="177"/>
      <c r="F63" s="178"/>
      <c r="G63" s="177"/>
      <c r="H63" s="175"/>
      <c r="I63" s="178"/>
      <c r="J63" s="123">
        <f t="shared" si="11"/>
        <v>0</v>
      </c>
      <c r="K63" s="123">
        <f t="shared" si="12"/>
        <v>1</v>
      </c>
      <c r="L63" s="123">
        <f t="shared" si="13"/>
        <v>1</v>
      </c>
      <c r="M63" s="123"/>
    </row>
    <row r="64" spans="1:13" s="8" customFormat="1" ht="28.5">
      <c r="A64" s="10" t="s">
        <v>198</v>
      </c>
      <c r="B64" s="182">
        <f t="shared" si="14"/>
        <v>50</v>
      </c>
      <c r="C64" s="177" t="s">
        <v>199</v>
      </c>
      <c r="D64" s="177"/>
      <c r="E64" s="177"/>
      <c r="F64" s="178"/>
      <c r="G64" s="177"/>
      <c r="H64" s="175"/>
      <c r="I64" s="178"/>
      <c r="J64" s="25">
        <f t="shared" si="11"/>
        <v>0</v>
      </c>
      <c r="K64" s="25">
        <f t="shared" si="12"/>
        <v>1</v>
      </c>
      <c r="L64" s="25">
        <f t="shared" si="13"/>
        <v>1</v>
      </c>
      <c r="M64" s="25"/>
    </row>
    <row r="65" spans="1:13" s="8" customFormat="1" ht="15.75" thickBot="1">
      <c r="A65" s="10"/>
      <c r="B65" s="183"/>
      <c r="C65" s="184" t="s">
        <v>114</v>
      </c>
      <c r="D65" s="185">
        <f>COUNTIF(D57:D64,"x")</f>
        <v>0</v>
      </c>
      <c r="E65" s="185">
        <f>COUNTIF(E57:E64,"x")</f>
        <v>0</v>
      </c>
      <c r="F65" s="185">
        <f>COUNTIF(F57:F64,"ja")</f>
        <v>0</v>
      </c>
      <c r="G65" s="185" t="str">
        <f>IF(ISERROR(M65),"Kategorie nicht relevant",M65)</f>
        <v>Produktschutz-Index 0,00 (von max. 1)</v>
      </c>
      <c r="H65" s="186"/>
      <c r="I65" s="186"/>
      <c r="J65" s="25"/>
      <c r="K65" s="25"/>
      <c r="L65" s="25"/>
      <c r="M65" s="25" t="str">
        <f>"Produktschutz-Index "&amp;TEXT(COUNTIF(D57:D64,"x")/(SUM(L57:L64)),"0,00")&amp;" (von max. 1)"</f>
        <v>Produktschutz-Index 0,00 (von max. 1)</v>
      </c>
    </row>
    <row r="66" spans="2:13" s="5" customFormat="1" ht="21.75" customHeight="1" thickBot="1">
      <c r="B66" s="190"/>
      <c r="C66" s="191" t="s">
        <v>200</v>
      </c>
      <c r="D66" s="192"/>
      <c r="E66" s="192"/>
      <c r="F66" s="192"/>
      <c r="G66" s="192"/>
      <c r="H66" s="192"/>
      <c r="I66" s="193"/>
      <c r="J66" s="25">
        <f>SUM(J57:J64)</f>
        <v>0</v>
      </c>
      <c r="K66" s="25">
        <f>SUM(K57:K64)</f>
        <v>8</v>
      </c>
      <c r="L66" s="25"/>
      <c r="M66" s="25"/>
    </row>
    <row r="67" spans="1:13" s="8" customFormat="1" ht="42.75">
      <c r="A67" s="10" t="s">
        <v>201</v>
      </c>
      <c r="B67" s="187">
        <v>51</v>
      </c>
      <c r="C67" s="76" t="s">
        <v>280</v>
      </c>
      <c r="D67" s="76"/>
      <c r="E67" s="76"/>
      <c r="F67" s="188"/>
      <c r="G67" s="76"/>
      <c r="H67" s="189"/>
      <c r="I67" s="188"/>
      <c r="J67" s="25">
        <f aca="true" t="shared" si="15" ref="J67:J73">IF(AND(E67="x",F67=""),1,0)</f>
        <v>0</v>
      </c>
      <c r="K67" s="25">
        <f aca="true" t="shared" si="16" ref="K67:K73">IF(AND(D67="",E67="",F67=""),1,0)</f>
        <v>1</v>
      </c>
      <c r="L67" s="25">
        <f aca="true" t="shared" si="17" ref="L67:L73">IF(AND(E67="x",F67="nein"),0,1)</f>
        <v>1</v>
      </c>
      <c r="M67" s="25"/>
    </row>
    <row r="68" spans="1:13" s="124" customFormat="1" ht="28.5">
      <c r="A68" s="119" t="s">
        <v>202</v>
      </c>
      <c r="B68" s="182">
        <f>B67+1</f>
        <v>52</v>
      </c>
      <c r="C68" s="177" t="s">
        <v>292</v>
      </c>
      <c r="D68" s="177"/>
      <c r="E68" s="177"/>
      <c r="F68" s="178"/>
      <c r="G68" s="177"/>
      <c r="H68" s="175"/>
      <c r="I68" s="178"/>
      <c r="J68" s="123">
        <f t="shared" si="15"/>
        <v>0</v>
      </c>
      <c r="K68" s="123">
        <f t="shared" si="16"/>
        <v>1</v>
      </c>
      <c r="L68" s="123">
        <f t="shared" si="17"/>
        <v>1</v>
      </c>
      <c r="M68" s="123"/>
    </row>
    <row r="69" spans="1:13" s="124" customFormat="1" ht="28.5">
      <c r="A69" s="119" t="s">
        <v>203</v>
      </c>
      <c r="B69" s="182">
        <f>B68+1</f>
        <v>53</v>
      </c>
      <c r="C69" s="177" t="s">
        <v>204</v>
      </c>
      <c r="D69" s="177"/>
      <c r="E69" s="177"/>
      <c r="F69" s="178"/>
      <c r="G69" s="177"/>
      <c r="H69" s="175"/>
      <c r="I69" s="178"/>
      <c r="J69" s="123">
        <f t="shared" si="15"/>
        <v>0</v>
      </c>
      <c r="K69" s="123">
        <f t="shared" si="16"/>
        <v>1</v>
      </c>
      <c r="L69" s="123">
        <f t="shared" si="17"/>
        <v>1</v>
      </c>
      <c r="M69" s="123"/>
    </row>
    <row r="70" spans="1:13" s="124" customFormat="1" ht="42.75">
      <c r="A70" s="119" t="s">
        <v>205</v>
      </c>
      <c r="B70" s="182">
        <f>B69+1</f>
        <v>54</v>
      </c>
      <c r="C70" s="177" t="s">
        <v>18</v>
      </c>
      <c r="D70" s="177"/>
      <c r="E70" s="177"/>
      <c r="F70" s="178"/>
      <c r="G70" s="177"/>
      <c r="H70" s="175"/>
      <c r="I70" s="178"/>
      <c r="J70" s="123">
        <f t="shared" si="15"/>
        <v>0</v>
      </c>
      <c r="K70" s="123">
        <f t="shared" si="16"/>
        <v>1</v>
      </c>
      <c r="L70" s="123">
        <f t="shared" si="17"/>
        <v>1</v>
      </c>
      <c r="M70" s="123"/>
    </row>
    <row r="71" spans="1:13" s="124" customFormat="1" ht="28.5">
      <c r="A71" s="119" t="s">
        <v>206</v>
      </c>
      <c r="B71" s="182">
        <f>B70+1</f>
        <v>55</v>
      </c>
      <c r="C71" s="177" t="s">
        <v>41</v>
      </c>
      <c r="D71" s="177"/>
      <c r="E71" s="177"/>
      <c r="F71" s="178"/>
      <c r="G71" s="177"/>
      <c r="H71" s="175"/>
      <c r="I71" s="178"/>
      <c r="J71" s="123">
        <f t="shared" si="15"/>
        <v>0</v>
      </c>
      <c r="K71" s="123">
        <f t="shared" si="16"/>
        <v>1</v>
      </c>
      <c r="L71" s="123">
        <f t="shared" si="17"/>
        <v>1</v>
      </c>
      <c r="M71" s="123"/>
    </row>
    <row r="72" spans="1:13" s="124" customFormat="1" ht="28.5">
      <c r="A72" s="119" t="s">
        <v>207</v>
      </c>
      <c r="B72" s="182">
        <f>B71+1</f>
        <v>56</v>
      </c>
      <c r="C72" s="177" t="s">
        <v>19</v>
      </c>
      <c r="D72" s="177"/>
      <c r="E72" s="177"/>
      <c r="F72" s="178"/>
      <c r="G72" s="177"/>
      <c r="H72" s="175"/>
      <c r="I72" s="178"/>
      <c r="J72" s="123">
        <f t="shared" si="15"/>
        <v>0</v>
      </c>
      <c r="K72" s="123">
        <f t="shared" si="16"/>
        <v>1</v>
      </c>
      <c r="L72" s="123">
        <f t="shared" si="17"/>
        <v>1</v>
      </c>
      <c r="M72" s="123"/>
    </row>
    <row r="73" spans="1:13" s="8" customFormat="1" ht="42.75">
      <c r="A73" s="10"/>
      <c r="B73" s="182">
        <v>57</v>
      </c>
      <c r="C73" s="177" t="s">
        <v>317</v>
      </c>
      <c r="D73" s="177"/>
      <c r="E73" s="177"/>
      <c r="F73" s="178"/>
      <c r="G73" s="177"/>
      <c r="H73" s="175"/>
      <c r="I73" s="178"/>
      <c r="J73" s="25">
        <f t="shared" si="15"/>
        <v>0</v>
      </c>
      <c r="K73" s="25">
        <f t="shared" si="16"/>
        <v>1</v>
      </c>
      <c r="L73" s="25">
        <f t="shared" si="17"/>
        <v>1</v>
      </c>
      <c r="M73" s="25"/>
    </row>
    <row r="74" spans="1:13" s="8" customFormat="1" ht="15.75" thickBot="1">
      <c r="A74" s="10"/>
      <c r="B74" s="183"/>
      <c r="C74" s="184" t="s">
        <v>115</v>
      </c>
      <c r="D74" s="185">
        <f>COUNTIF(D67:D73,"x")</f>
        <v>0</v>
      </c>
      <c r="E74" s="185">
        <f>COUNTIF(E67:E73,"x")</f>
        <v>0</v>
      </c>
      <c r="F74" s="185">
        <f>COUNTIF(F67:F73,"ja")</f>
        <v>0</v>
      </c>
      <c r="G74" s="185" t="str">
        <f>IF(ISERROR(M74),"Kategorie nicht relevant",M74)</f>
        <v>Produktschutz-Index 0,00 (von max. 1)</v>
      </c>
      <c r="H74" s="186"/>
      <c r="I74" s="186"/>
      <c r="J74" s="25"/>
      <c r="K74" s="25"/>
      <c r="L74" s="25"/>
      <c r="M74" s="25" t="str">
        <f>"Produktschutz-Index "&amp;TEXT(COUNTIF(D67:D73,"x")/(SUM(L67:L73)),"0,00")&amp;" (von max. 1)"</f>
        <v>Produktschutz-Index 0,00 (von max. 1)</v>
      </c>
    </row>
    <row r="75" spans="2:13" s="5" customFormat="1" ht="21.75" customHeight="1" thickBot="1">
      <c r="B75" s="190"/>
      <c r="C75" s="191" t="s">
        <v>208</v>
      </c>
      <c r="D75" s="192"/>
      <c r="E75" s="192"/>
      <c r="F75" s="192"/>
      <c r="G75" s="192"/>
      <c r="H75" s="192"/>
      <c r="I75" s="193"/>
      <c r="J75" s="29">
        <f>SUM(J67:J72)</f>
        <v>0</v>
      </c>
      <c r="K75" s="25">
        <f>SUM(K67:K72)</f>
        <v>6</v>
      </c>
      <c r="L75" s="25"/>
      <c r="M75" s="25"/>
    </row>
    <row r="76" spans="1:13" s="132" customFormat="1" ht="28.5">
      <c r="A76" s="128" t="s">
        <v>209</v>
      </c>
      <c r="B76" s="187">
        <v>58</v>
      </c>
      <c r="C76" s="76" t="s">
        <v>210</v>
      </c>
      <c r="D76" s="76"/>
      <c r="E76" s="76"/>
      <c r="F76" s="188"/>
      <c r="G76" s="76"/>
      <c r="H76" s="189"/>
      <c r="I76" s="188"/>
      <c r="J76" s="131">
        <f>IF(AND(E76="x",F76=""),1,0)</f>
        <v>0</v>
      </c>
      <c r="K76" s="131">
        <f>IF(AND(D76="",E76="",F76=""),1,0)</f>
        <v>1</v>
      </c>
      <c r="L76" s="131">
        <f>IF(AND(E76="x",F76="nein"),0,1)</f>
        <v>1</v>
      </c>
      <c r="M76" s="131"/>
    </row>
    <row r="77" spans="1:13" s="8" customFormat="1" ht="28.5">
      <c r="A77" s="10" t="s">
        <v>211</v>
      </c>
      <c r="B77" s="182">
        <f>B76+1</f>
        <v>59</v>
      </c>
      <c r="C77" s="177" t="s">
        <v>212</v>
      </c>
      <c r="D77" s="177"/>
      <c r="E77" s="177"/>
      <c r="F77" s="178"/>
      <c r="G77" s="177"/>
      <c r="H77" s="175"/>
      <c r="I77" s="178"/>
      <c r="J77" s="25">
        <f>IF(AND(E77="x",F77=""),1,0)</f>
        <v>0</v>
      </c>
      <c r="K77" s="25">
        <f>IF(AND(D77="",E77="",F77=""),1,0)</f>
        <v>1</v>
      </c>
      <c r="L77" s="25">
        <f>IF(AND(E77="x",F77="nein"),0,1)</f>
        <v>1</v>
      </c>
      <c r="M77" s="25"/>
    </row>
    <row r="78" spans="1:13" s="8" customFormat="1" ht="15.75" thickBot="1">
      <c r="A78" s="10"/>
      <c r="B78" s="183"/>
      <c r="C78" s="184" t="s">
        <v>116</v>
      </c>
      <c r="D78" s="185">
        <f>COUNTIF(D76:D77,"x")</f>
        <v>0</v>
      </c>
      <c r="E78" s="185">
        <f>COUNTIF(E76:E77,"x")</f>
        <v>0</v>
      </c>
      <c r="F78" s="185">
        <f>COUNTIF(F76:F77,"ja")</f>
        <v>0</v>
      </c>
      <c r="G78" s="185" t="str">
        <f>IF(ISERROR(M78),"Kategorie nicht relevant",M78)</f>
        <v>Produktschutz-Index 0,00 (von max. 1)</v>
      </c>
      <c r="H78" s="186"/>
      <c r="I78" s="186"/>
      <c r="J78" s="25"/>
      <c r="K78" s="25"/>
      <c r="L78" s="25"/>
      <c r="M78" s="25" t="str">
        <f>"Produktschutz-Index "&amp;TEXT(COUNTIF(D76:D77,"x")/(SUM(L76:L77)),"0,00")&amp;" (von max. 1)"</f>
        <v>Produktschutz-Index 0,00 (von max. 1)</v>
      </c>
    </row>
    <row r="79" spans="2:13" s="5" customFormat="1" ht="21.75" customHeight="1" thickBot="1">
      <c r="B79" s="190"/>
      <c r="C79" s="191" t="s">
        <v>213</v>
      </c>
      <c r="D79" s="192"/>
      <c r="E79" s="192"/>
      <c r="F79" s="192"/>
      <c r="G79" s="192"/>
      <c r="H79" s="192"/>
      <c r="I79" s="193"/>
      <c r="J79" s="29">
        <f>SUM(J76:J77)</f>
        <v>0</v>
      </c>
      <c r="K79" s="25">
        <f>SUM(K76:K77)</f>
        <v>2</v>
      </c>
      <c r="L79" s="25"/>
      <c r="M79" s="25"/>
    </row>
    <row r="80" spans="1:13" s="8" customFormat="1" ht="29.25" customHeight="1">
      <c r="A80" s="10" t="s">
        <v>214</v>
      </c>
      <c r="B80" s="187">
        <v>60</v>
      </c>
      <c r="C80" s="76" t="s">
        <v>20</v>
      </c>
      <c r="D80" s="76"/>
      <c r="E80" s="76"/>
      <c r="F80" s="188"/>
      <c r="G80" s="76"/>
      <c r="H80" s="189"/>
      <c r="I80" s="188"/>
      <c r="J80" s="25">
        <f>IF(AND(E80="x",F80=""),1,0)</f>
        <v>0</v>
      </c>
      <c r="K80" s="25">
        <f>IF(AND(D80="",E80="",F80=""),1,0)</f>
        <v>1</v>
      </c>
      <c r="L80" s="25">
        <f>IF(AND(E80="x",F80="nein"),0,1)</f>
        <v>1</v>
      </c>
      <c r="M80" s="25"/>
    </row>
    <row r="81" spans="1:13" s="127" customFormat="1" ht="28.5">
      <c r="A81" s="125" t="s">
        <v>215</v>
      </c>
      <c r="B81" s="182">
        <f>B80+1</f>
        <v>61</v>
      </c>
      <c r="C81" s="177" t="s">
        <v>216</v>
      </c>
      <c r="D81" s="177"/>
      <c r="E81" s="177"/>
      <c r="F81" s="178"/>
      <c r="G81" s="177"/>
      <c r="H81" s="175"/>
      <c r="I81" s="178"/>
      <c r="J81" s="126">
        <f>IF(AND(E81="x",F81=""),1,0)</f>
        <v>0</v>
      </c>
      <c r="K81" s="126">
        <f>IF(AND(D81="",E81="",F81=""),1,0)</f>
        <v>1</v>
      </c>
      <c r="L81" s="126">
        <f>IF(AND(E81="x",F81="nein"),0,1)</f>
        <v>1</v>
      </c>
      <c r="M81" s="126"/>
    </row>
    <row r="82" spans="1:13" s="124" customFormat="1" ht="28.5">
      <c r="A82" s="119" t="s">
        <v>217</v>
      </c>
      <c r="B82" s="182">
        <f>B81+1</f>
        <v>62</v>
      </c>
      <c r="C82" s="177" t="s">
        <v>218</v>
      </c>
      <c r="D82" s="177"/>
      <c r="E82" s="177"/>
      <c r="F82" s="178"/>
      <c r="G82" s="177"/>
      <c r="H82" s="175"/>
      <c r="I82" s="178"/>
      <c r="J82" s="123">
        <f>IF(AND(E82="x",F82=""),1,0)</f>
        <v>0</v>
      </c>
      <c r="K82" s="123">
        <f>IF(AND(D82="",E82="",F82=""),1,0)</f>
        <v>1</v>
      </c>
      <c r="L82" s="123">
        <f>IF(AND(E82="x",F82="nein"),0,1)</f>
        <v>1</v>
      </c>
      <c r="M82" s="123"/>
    </row>
    <row r="83" spans="1:13" s="124" customFormat="1" ht="28.5">
      <c r="A83" s="119" t="s">
        <v>219</v>
      </c>
      <c r="B83" s="182">
        <f>B82+1</f>
        <v>63</v>
      </c>
      <c r="C83" s="177" t="s">
        <v>220</v>
      </c>
      <c r="D83" s="177"/>
      <c r="E83" s="177"/>
      <c r="F83" s="178"/>
      <c r="G83" s="177"/>
      <c r="H83" s="175"/>
      <c r="I83" s="178"/>
      <c r="J83" s="123">
        <f>IF(AND(E83="x",F83=""),1,0)</f>
        <v>0</v>
      </c>
      <c r="K83" s="123">
        <f>IF(AND(D83="",E83="",F83=""),1,0)</f>
        <v>1</v>
      </c>
      <c r="L83" s="123">
        <f>IF(AND(E83="x",F83="nein"),0,1)</f>
        <v>1</v>
      </c>
      <c r="M83" s="123"/>
    </row>
    <row r="84" spans="1:13" s="8" customFormat="1" ht="18" customHeight="1">
      <c r="A84" s="10" t="s">
        <v>221</v>
      </c>
      <c r="B84" s="182">
        <f>B83+1</f>
        <v>64</v>
      </c>
      <c r="C84" s="177" t="s">
        <v>222</v>
      </c>
      <c r="D84" s="177"/>
      <c r="E84" s="177"/>
      <c r="F84" s="178"/>
      <c r="G84" s="177"/>
      <c r="H84" s="175"/>
      <c r="I84" s="178"/>
      <c r="J84" s="25">
        <f>IF(AND(E84="x",F84=""),1,0)</f>
        <v>0</v>
      </c>
      <c r="K84" s="25">
        <f>IF(AND(D84="",E84="",F84=""),1,0)</f>
        <v>1</v>
      </c>
      <c r="L84" s="25">
        <f>IF(AND(E84="x",F84="nein"),0,1)</f>
        <v>1</v>
      </c>
      <c r="M84" s="25"/>
    </row>
    <row r="85" spans="2:13" ht="15">
      <c r="B85" s="179"/>
      <c r="C85" s="180" t="s">
        <v>117</v>
      </c>
      <c r="D85" s="181">
        <f>COUNTIF(D80:D84,"x")</f>
        <v>0</v>
      </c>
      <c r="E85" s="181">
        <f>COUNTIF(E80:E84,"x")</f>
        <v>0</v>
      </c>
      <c r="F85" s="181">
        <f>COUNTIF(F80:F84,"ja")</f>
        <v>0</v>
      </c>
      <c r="G85" s="181" t="str">
        <f>IF(ISERROR(M85),"Kategorie nicht relevant",M85)</f>
        <v>Produktschutz-Index 0,00 (von max. 1)</v>
      </c>
      <c r="H85" s="175"/>
      <c r="I85" s="175"/>
      <c r="J85" s="25">
        <f>SUM(J80:J84)</f>
        <v>0</v>
      </c>
      <c r="K85" s="25">
        <f>SUM(K80:K84)</f>
        <v>5</v>
      </c>
      <c r="L85" s="25"/>
      <c r="M85" s="25" t="str">
        <f>"Produktschutz-Index "&amp;TEXT(COUNTIF(D80:D84,"x")/(SUM(L80:L84)),"0,00")&amp;" (von max. 1)"</f>
        <v>Produktschutz-Index 0,00 (von max. 1)</v>
      </c>
    </row>
    <row r="86" spans="1:9" ht="14.25">
      <c r="A86" s="5" t="s">
        <v>223</v>
      </c>
      <c r="B86" s="32"/>
      <c r="D86" s="33"/>
      <c r="E86" s="33"/>
      <c r="F86" s="33"/>
      <c r="G86" s="33"/>
      <c r="H86" s="33"/>
      <c r="I86" s="33"/>
    </row>
    <row r="87" spans="1:9" ht="14.25">
      <c r="A87" s="35"/>
      <c r="B87" s="32"/>
      <c r="E87" s="36"/>
      <c r="F87" s="36"/>
      <c r="G87" s="36"/>
      <c r="H87" s="36"/>
      <c r="I87" s="36"/>
    </row>
    <row r="88" spans="1:18" ht="14.25">
      <c r="A88" s="35"/>
      <c r="B88" s="32"/>
      <c r="C88" s="36" t="s">
        <v>224</v>
      </c>
      <c r="E88" t="s">
        <v>102</v>
      </c>
      <c r="F88" t="s">
        <v>225</v>
      </c>
      <c r="G88" t="s">
        <v>226</v>
      </c>
      <c r="J88" s="34" t="s">
        <v>227</v>
      </c>
      <c r="K88" s="34" t="s">
        <v>228</v>
      </c>
      <c r="P88" t="s">
        <v>52</v>
      </c>
      <c r="Q88" t="s">
        <v>49</v>
      </c>
      <c r="R88" t="s">
        <v>50</v>
      </c>
    </row>
    <row r="89" spans="1:18" ht="14.25">
      <c r="A89" s="35"/>
      <c r="B89" s="32"/>
      <c r="E89" s="37">
        <f>COUNTIF(D3:D18,"x")</f>
        <v>0</v>
      </c>
      <c r="F89" s="37">
        <f>COUNTIF(F3:F18,"ja")</f>
        <v>0</v>
      </c>
      <c r="N89" s="36" t="s">
        <v>224</v>
      </c>
      <c r="P89">
        <f>COUNTIF(I3:I18,"offen")</f>
        <v>0</v>
      </c>
      <c r="Q89">
        <f>COUNTIF(I3:I18,"in Arbeit")</f>
        <v>0</v>
      </c>
      <c r="R89">
        <f>COUNTIF(I3:I18,"erledigt")</f>
        <v>0</v>
      </c>
    </row>
    <row r="90" spans="1:18" ht="14.25">
      <c r="A90" s="35"/>
      <c r="B90" s="32"/>
      <c r="C90" s="36"/>
      <c r="G90">
        <f>COUNTIF(F3:F18,"nein")</f>
        <v>0</v>
      </c>
      <c r="J90" s="38">
        <f>J20</f>
        <v>0</v>
      </c>
      <c r="K90" s="38">
        <f>K20</f>
        <v>16</v>
      </c>
      <c r="N90" s="36" t="s">
        <v>229</v>
      </c>
      <c r="P90">
        <f>COUNTIF(I22:I30,"offen")</f>
        <v>0</v>
      </c>
      <c r="Q90">
        <f>COUNTIF(I22:I30,"in Arbeit")</f>
        <v>0</v>
      </c>
      <c r="R90">
        <f>COUNTIF(I22:I30,"erledigt")</f>
        <v>0</v>
      </c>
    </row>
    <row r="91" spans="1:18" ht="14.25">
      <c r="A91" s="35"/>
      <c r="B91" s="32"/>
      <c r="N91" s="36" t="s">
        <v>230</v>
      </c>
      <c r="P91">
        <f>COUNTIF(I33:I34,"offen")</f>
        <v>0</v>
      </c>
      <c r="Q91">
        <f>COUNTIF(I33:I34,"in Arbeit")</f>
        <v>0</v>
      </c>
      <c r="R91">
        <f>COUNTIF(I33:I34,"erledigt")</f>
        <v>0</v>
      </c>
    </row>
    <row r="92" spans="1:18" ht="14.25">
      <c r="A92" s="35"/>
      <c r="B92" s="32"/>
      <c r="C92" s="36" t="s">
        <v>229</v>
      </c>
      <c r="E92" s="37">
        <f>COUNTIF(D22:D30,"x")</f>
        <v>0</v>
      </c>
      <c r="F92" s="37">
        <f>COUNTIF(F22:F30,"ja")</f>
        <v>0</v>
      </c>
      <c r="N92" s="36" t="s">
        <v>231</v>
      </c>
      <c r="P92">
        <f>COUNTIF(I38:I50,"offen")</f>
        <v>0</v>
      </c>
      <c r="Q92">
        <f>COUNTIF(I38:I50,"in Arbeit")</f>
        <v>0</v>
      </c>
      <c r="R92">
        <f>COUNTIF(I38:I50,"erledigt")</f>
        <v>0</v>
      </c>
    </row>
    <row r="93" spans="1:18" ht="14.25">
      <c r="A93" s="35"/>
      <c r="B93" s="32"/>
      <c r="G93">
        <f>COUNTIF(F22:F30,"nein")</f>
        <v>0</v>
      </c>
      <c r="J93" s="38">
        <f>J32</f>
        <v>0</v>
      </c>
      <c r="K93" s="38">
        <f>K32</f>
        <v>9</v>
      </c>
      <c r="N93" s="36" t="s">
        <v>232</v>
      </c>
      <c r="P93">
        <f>COUNTIF(I53:I54,"offen")</f>
        <v>0</v>
      </c>
      <c r="Q93">
        <f>COUNTIF(I53:I54,"in Arbeit")</f>
        <v>0</v>
      </c>
      <c r="R93">
        <f>COUNTIF(I53:I54,"erledigt")</f>
        <v>0</v>
      </c>
    </row>
    <row r="94" spans="1:18" ht="14.25">
      <c r="A94" s="35"/>
      <c r="B94" s="32"/>
      <c r="G94" s="37"/>
      <c r="H94" s="37"/>
      <c r="I94" s="37"/>
      <c r="J94" s="38"/>
      <c r="K94" s="38"/>
      <c r="N94" s="36" t="s">
        <v>233</v>
      </c>
      <c r="P94">
        <f>COUNTIF(I57:I64,"offen")</f>
        <v>0</v>
      </c>
      <c r="Q94">
        <f>COUNTIF(I57:I64,"in Arbeit")</f>
        <v>0</v>
      </c>
      <c r="R94">
        <f>COUNTIF(I57:I64,"erledigt")</f>
        <v>0</v>
      </c>
    </row>
    <row r="95" spans="1:18" ht="14.25">
      <c r="A95" s="35"/>
      <c r="B95" s="32"/>
      <c r="C95" s="36" t="s">
        <v>230</v>
      </c>
      <c r="E95" s="37">
        <f>COUNTIF(D33:D34,"x")</f>
        <v>0</v>
      </c>
      <c r="F95" s="37">
        <f>COUNTIF(F33:F34,"ja")</f>
        <v>0</v>
      </c>
      <c r="J95" s="38"/>
      <c r="K95" s="38"/>
      <c r="N95" s="36" t="s">
        <v>234</v>
      </c>
      <c r="P95">
        <f>COUNTIF(I67:I73,"offen")</f>
        <v>0</v>
      </c>
      <c r="Q95">
        <f>COUNTIF(I67:I73,"in Arbeit")</f>
        <v>0</v>
      </c>
      <c r="R95">
        <f>COUNTIF(I67:I73,"erledigt")</f>
        <v>0</v>
      </c>
    </row>
    <row r="96" spans="1:18" ht="14.25">
      <c r="A96" s="35"/>
      <c r="B96" s="32"/>
      <c r="G96">
        <f>COUNTIF(F33:F34,"nein")</f>
        <v>0</v>
      </c>
      <c r="J96" s="38">
        <f>J36</f>
        <v>0</v>
      </c>
      <c r="K96" s="38">
        <f>K36</f>
        <v>2</v>
      </c>
      <c r="N96" s="36" t="s">
        <v>235</v>
      </c>
      <c r="P96">
        <f>COUNTIF(I76:I77,"offen")</f>
        <v>0</v>
      </c>
      <c r="Q96">
        <f>COUNTIF(I76:I77,"in Arbeit")</f>
        <v>0</v>
      </c>
      <c r="R96">
        <f>COUNTIF(I76:I77,"erledigt")</f>
        <v>0</v>
      </c>
    </row>
    <row r="97" spans="1:18" ht="14.25">
      <c r="A97" s="35"/>
      <c r="B97" s="32"/>
      <c r="G97" s="37"/>
      <c r="H97" s="37"/>
      <c r="I97" s="37"/>
      <c r="J97" s="38"/>
      <c r="N97" s="36" t="s">
        <v>236</v>
      </c>
      <c r="P97">
        <f>COUNTIF(I80:I84,"offen")</f>
        <v>0</v>
      </c>
      <c r="Q97">
        <f>COUNTIF(I80:I84,"in Arbeit")</f>
        <v>0</v>
      </c>
      <c r="R97">
        <f>COUNTIF(I80:I84,"erledigt")</f>
        <v>0</v>
      </c>
    </row>
    <row r="98" spans="1:6" ht="14.25">
      <c r="A98" s="35"/>
      <c r="B98" s="32"/>
      <c r="C98" s="36" t="s">
        <v>231</v>
      </c>
      <c r="E98" s="37">
        <f>COUNTIF(D38:D50,"x")</f>
        <v>0</v>
      </c>
      <c r="F98" s="37">
        <f>COUNTIF(F38:F50,"ja")</f>
        <v>0</v>
      </c>
    </row>
    <row r="99" spans="1:11" ht="12.75">
      <c r="A99" s="35"/>
      <c r="B99" s="32"/>
      <c r="F99" s="13"/>
      <c r="G99">
        <f>COUNTIF(F38:F50,"nein")</f>
        <v>0</v>
      </c>
      <c r="J99" s="38">
        <f>J52</f>
        <v>0</v>
      </c>
      <c r="K99" s="38">
        <f>K52</f>
        <v>13</v>
      </c>
    </row>
    <row r="100" spans="1:11" ht="14.25">
      <c r="A100" s="35"/>
      <c r="B100" s="32"/>
      <c r="G100" s="37"/>
      <c r="H100" s="37"/>
      <c r="I100" s="37"/>
      <c r="J100" s="38"/>
      <c r="K100" s="38"/>
    </row>
    <row r="101" spans="1:6" ht="14.25">
      <c r="A101" s="35"/>
      <c r="B101" s="32"/>
      <c r="C101" s="36" t="s">
        <v>232</v>
      </c>
      <c r="E101" s="37">
        <f>COUNTIF(D53:D54,"x")</f>
        <v>0</v>
      </c>
      <c r="F101" s="37">
        <f>COUNTIF(F53:F54,"ja")</f>
        <v>0</v>
      </c>
    </row>
    <row r="102" spans="1:11" ht="12.75">
      <c r="A102" s="35"/>
      <c r="B102" s="32"/>
      <c r="F102" s="13"/>
      <c r="G102">
        <f>COUNTIF(F53:F54,"nein")</f>
        <v>0</v>
      </c>
      <c r="J102" s="38">
        <f>J56</f>
        <v>0</v>
      </c>
      <c r="K102" s="38">
        <f>K56</f>
        <v>2</v>
      </c>
    </row>
    <row r="103" spans="1:11" ht="12.75">
      <c r="A103" s="35"/>
      <c r="B103" s="32"/>
      <c r="J103" s="38"/>
      <c r="K103" s="38"/>
    </row>
    <row r="104" spans="1:6" ht="14.25">
      <c r="A104" s="35"/>
      <c r="B104" s="32"/>
      <c r="C104" s="36" t="s">
        <v>233</v>
      </c>
      <c r="E104" s="37">
        <f>COUNTIF(D57:D64,"x")</f>
        <v>0</v>
      </c>
      <c r="F104" s="37">
        <f>COUNTIF(F57:F64,"ja")</f>
        <v>0</v>
      </c>
    </row>
    <row r="105" spans="1:11" ht="12.75">
      <c r="A105" s="35"/>
      <c r="B105" s="32"/>
      <c r="F105" s="13"/>
      <c r="G105">
        <f>COUNTIF(F57:F64,"nein")</f>
        <v>0</v>
      </c>
      <c r="J105" s="38">
        <f>J66</f>
        <v>0</v>
      </c>
      <c r="K105" s="38">
        <f>K66</f>
        <v>8</v>
      </c>
    </row>
    <row r="106" spans="1:11" ht="12.75">
      <c r="A106" s="35"/>
      <c r="B106" s="32"/>
      <c r="J106" s="38"/>
      <c r="K106" s="38"/>
    </row>
    <row r="107" spans="1:6" ht="14.25">
      <c r="A107" s="35"/>
      <c r="B107" s="32"/>
      <c r="C107" s="36" t="s">
        <v>234</v>
      </c>
      <c r="E107" s="37">
        <f>COUNTIF(D67:D72,"x")</f>
        <v>0</v>
      </c>
      <c r="F107" s="37">
        <f>COUNTIF(F67:F72,"ja")</f>
        <v>0</v>
      </c>
    </row>
    <row r="108" spans="1:11" ht="12.75">
      <c r="A108" s="35"/>
      <c r="B108" s="32"/>
      <c r="F108" s="13"/>
      <c r="G108">
        <f>COUNTIF(F67:F72,"nein")</f>
        <v>0</v>
      </c>
      <c r="J108" s="38">
        <f>J75</f>
        <v>0</v>
      </c>
      <c r="K108" s="38">
        <f>K75</f>
        <v>6</v>
      </c>
    </row>
    <row r="109" spans="1:11" ht="12.75">
      <c r="A109" s="35"/>
      <c r="B109" s="32"/>
      <c r="J109" s="38"/>
      <c r="K109" s="38"/>
    </row>
    <row r="110" spans="1:6" ht="14.25">
      <c r="A110" s="35"/>
      <c r="B110" s="32"/>
      <c r="C110" s="36" t="s">
        <v>235</v>
      </c>
      <c r="E110" s="37">
        <f>COUNTIF(D76:D77,"x")</f>
        <v>0</v>
      </c>
      <c r="F110" s="37">
        <f>COUNTIF(F76:F77,"ja")</f>
        <v>0</v>
      </c>
    </row>
    <row r="111" spans="1:11" ht="12.75">
      <c r="A111" s="35"/>
      <c r="B111" s="32"/>
      <c r="F111" s="13"/>
      <c r="G111">
        <f>COUNTIF(F76:F77,"nein")</f>
        <v>0</v>
      </c>
      <c r="J111" s="38">
        <f>J79</f>
        <v>0</v>
      </c>
      <c r="K111" s="38">
        <f>K79</f>
        <v>2</v>
      </c>
    </row>
    <row r="112" spans="1:11" ht="12.75">
      <c r="A112" s="35"/>
      <c r="B112" s="32"/>
      <c r="J112" s="38"/>
      <c r="K112" s="38"/>
    </row>
    <row r="113" spans="1:6" ht="14.25">
      <c r="A113" s="35"/>
      <c r="B113" s="32"/>
      <c r="C113" s="36" t="s">
        <v>236</v>
      </c>
      <c r="E113" s="37">
        <f>COUNTIF(D80:D84,"x")</f>
        <v>0</v>
      </c>
      <c r="F113" s="37">
        <f>COUNTIF(F80:F84,"ja")</f>
        <v>0</v>
      </c>
    </row>
    <row r="114" spans="1:11" ht="12.75">
      <c r="A114" s="35"/>
      <c r="B114" s="32"/>
      <c r="F114" s="13"/>
      <c r="G114">
        <f>COUNTIF(F80:F84,"nein")</f>
        <v>0</v>
      </c>
      <c r="J114" s="38">
        <f>J85</f>
        <v>0</v>
      </c>
      <c r="K114" s="38">
        <f>K85</f>
        <v>5</v>
      </c>
    </row>
    <row r="115" spans="1:11" ht="12.75">
      <c r="A115" s="35"/>
      <c r="B115" s="32"/>
      <c r="J115" s="38"/>
      <c r="K115" s="38"/>
    </row>
    <row r="116" spans="1:2" ht="12.75">
      <c r="A116" s="35"/>
      <c r="B116" s="32"/>
    </row>
    <row r="117" spans="1:6" ht="12.75">
      <c r="A117" s="35"/>
      <c r="B117" s="32"/>
      <c r="F117" s="13"/>
    </row>
    <row r="118" spans="1:11" ht="12.75">
      <c r="A118" s="35"/>
      <c r="B118" s="32"/>
      <c r="J118" s="38"/>
      <c r="K118" s="38"/>
    </row>
    <row r="119" spans="1:3" ht="12.75">
      <c r="A119" s="35"/>
      <c r="B119" s="32"/>
      <c r="C119" s="39"/>
    </row>
    <row r="120" spans="1:3" ht="12.75">
      <c r="A120" s="35"/>
      <c r="B120" s="32"/>
      <c r="C120" s="39"/>
    </row>
    <row r="121" spans="1:2" ht="12.75">
      <c r="A121" s="35"/>
      <c r="B121" s="32"/>
    </row>
    <row r="122" spans="1:2" ht="12.75">
      <c r="A122" s="35"/>
      <c r="B122" s="32"/>
    </row>
    <row r="123" spans="1:2" ht="12.75">
      <c r="A123" s="35"/>
      <c r="B123" s="32"/>
    </row>
    <row r="124" spans="1:2" ht="12.75">
      <c r="A124" s="35"/>
      <c r="B124" s="32"/>
    </row>
    <row r="125" spans="1:2" ht="12.75">
      <c r="A125" s="35"/>
      <c r="B125" s="32"/>
    </row>
    <row r="126" spans="1:2" ht="12.75">
      <c r="A126" s="35"/>
      <c r="B126" s="32"/>
    </row>
    <row r="127" spans="1:3" ht="12.75">
      <c r="A127" s="35"/>
      <c r="B127" s="32"/>
      <c r="C127" s="39"/>
    </row>
    <row r="128" spans="1:3" ht="12.75">
      <c r="A128" s="35"/>
      <c r="B128" s="32"/>
      <c r="C128" s="39"/>
    </row>
    <row r="129" spans="1:3" ht="12.75">
      <c r="A129" s="35"/>
      <c r="B129" s="32"/>
      <c r="C129" s="39"/>
    </row>
    <row r="130" spans="1:3" ht="12.75">
      <c r="A130" s="35"/>
      <c r="B130" s="32"/>
      <c r="C130" s="39"/>
    </row>
    <row r="131" spans="1:3" ht="12.75">
      <c r="A131" s="35"/>
      <c r="B131" s="45"/>
      <c r="C131" s="58"/>
    </row>
    <row r="132" spans="1:3" ht="12.75">
      <c r="A132" s="35"/>
      <c r="B132" s="45"/>
      <c r="C132" s="58"/>
    </row>
    <row r="133" spans="1:3" ht="12.75">
      <c r="A133" s="35"/>
      <c r="B133" s="45"/>
      <c r="C133" s="58"/>
    </row>
    <row r="134" spans="1:2" ht="12.75">
      <c r="A134" s="35"/>
      <c r="B134" s="32"/>
    </row>
    <row r="135" spans="1:2" ht="12.75">
      <c r="A135" s="35"/>
      <c r="B135" s="32"/>
    </row>
    <row r="136" spans="1:2" ht="12.75">
      <c r="A136" s="35"/>
      <c r="B136" s="32"/>
    </row>
    <row r="137" spans="1:11" ht="12.75">
      <c r="A137" s="35"/>
      <c r="B137" s="39" t="s">
        <v>237</v>
      </c>
      <c r="K137" s="39" t="s">
        <v>237</v>
      </c>
    </row>
    <row r="138" spans="1:12" ht="12.75">
      <c r="A138" s="35"/>
      <c r="B138" s="80"/>
      <c r="C138" t="s">
        <v>238</v>
      </c>
      <c r="K138" s="80"/>
      <c r="L138" t="s">
        <v>267</v>
      </c>
    </row>
    <row r="139" spans="1:12" ht="12.75">
      <c r="A139" s="35"/>
      <c r="B139" s="81"/>
      <c r="C139" t="s">
        <v>241</v>
      </c>
      <c r="K139" s="85"/>
      <c r="L139" t="s">
        <v>266</v>
      </c>
    </row>
    <row r="140" spans="1:12" ht="12.75">
      <c r="A140" s="35"/>
      <c r="B140" s="83"/>
      <c r="C140" t="s">
        <v>239</v>
      </c>
      <c r="K140" s="81"/>
      <c r="L140" t="s">
        <v>268</v>
      </c>
    </row>
    <row r="141" spans="1:3" ht="12.75">
      <c r="A141" s="35"/>
      <c r="B141" s="84"/>
      <c r="C141" t="s">
        <v>240</v>
      </c>
    </row>
    <row r="142" spans="1:3" ht="12.75">
      <c r="A142" s="35"/>
      <c r="B142" s="82"/>
      <c r="C142" t="s">
        <v>242</v>
      </c>
    </row>
    <row r="143" spans="1:3" ht="12.75">
      <c r="A143" s="35"/>
      <c r="B143" s="32"/>
      <c r="C143" s="39"/>
    </row>
    <row r="144" spans="1:3" ht="12.75">
      <c r="A144" s="35"/>
      <c r="B144" s="32"/>
      <c r="C144" s="39"/>
    </row>
    <row r="145" spans="1:3" ht="12.75">
      <c r="A145" s="35"/>
      <c r="B145" s="32"/>
      <c r="C145" s="39"/>
    </row>
    <row r="146" spans="1:3" ht="12.75">
      <c r="A146" s="35"/>
      <c r="B146" s="32"/>
      <c r="C146" s="39"/>
    </row>
    <row r="147" spans="1:2" ht="12.75">
      <c r="A147" s="35"/>
      <c r="B147" s="32"/>
    </row>
    <row r="148" spans="1:2" ht="12.75">
      <c r="A148" s="35"/>
      <c r="B148" s="32"/>
    </row>
    <row r="149" spans="1:2" ht="12.75">
      <c r="A149" s="35"/>
      <c r="B149" s="32"/>
    </row>
    <row r="150" spans="1:2" ht="12.75">
      <c r="A150" s="35"/>
      <c r="B150" s="32"/>
    </row>
    <row r="151" spans="1:2" ht="12.75">
      <c r="A151" s="35"/>
      <c r="B151" s="32"/>
    </row>
    <row r="152" spans="1:2" ht="12.75">
      <c r="A152" s="35"/>
      <c r="B152" s="32"/>
    </row>
    <row r="153" spans="1:3" ht="12.75">
      <c r="A153" s="35"/>
      <c r="B153" s="32"/>
      <c r="C153" s="39"/>
    </row>
    <row r="154" spans="1:3" ht="12.75">
      <c r="A154" s="35"/>
      <c r="B154" s="32"/>
      <c r="C154" s="39"/>
    </row>
    <row r="155" spans="1:3" ht="12.75">
      <c r="A155" s="35"/>
      <c r="B155" s="32"/>
      <c r="C155" s="39"/>
    </row>
    <row r="156" spans="1:3" ht="12.75">
      <c r="A156" s="35"/>
      <c r="B156" s="32"/>
      <c r="C156" s="39"/>
    </row>
    <row r="157" spans="1:3" ht="12.75">
      <c r="A157" s="35"/>
      <c r="B157" s="32"/>
      <c r="C157" s="39"/>
    </row>
    <row r="158" spans="1:3" ht="12.75">
      <c r="A158" s="35"/>
      <c r="B158" s="32"/>
      <c r="C158" s="39"/>
    </row>
    <row r="159" spans="1:3" ht="12.75">
      <c r="A159" s="35"/>
      <c r="B159" s="32"/>
      <c r="C159" s="39"/>
    </row>
    <row r="160" spans="1:3" ht="12.75">
      <c r="A160" s="35"/>
      <c r="B160" s="32"/>
      <c r="C160" s="39"/>
    </row>
    <row r="161" spans="1:3" ht="12.75">
      <c r="A161" s="35"/>
      <c r="B161" s="32"/>
      <c r="C161" s="39"/>
    </row>
    <row r="162" spans="1:3" ht="12.75">
      <c r="A162" s="35"/>
      <c r="B162" s="32"/>
      <c r="C162" s="39"/>
    </row>
    <row r="163" spans="1:3" ht="12.75">
      <c r="A163" s="35"/>
      <c r="B163" s="32"/>
      <c r="C163" s="39"/>
    </row>
    <row r="164" spans="1:3" ht="12.75">
      <c r="A164" s="35"/>
      <c r="B164" s="32"/>
      <c r="C164" s="39"/>
    </row>
    <row r="165" spans="1:3" ht="12.75">
      <c r="A165" s="35"/>
      <c r="B165" s="32"/>
      <c r="C165" s="39"/>
    </row>
    <row r="166" spans="1:3" ht="12.75">
      <c r="A166" s="35"/>
      <c r="B166" s="32"/>
      <c r="C166" s="39"/>
    </row>
    <row r="167" spans="1:3" ht="12.75">
      <c r="A167" s="35"/>
      <c r="B167" s="32"/>
      <c r="C167" s="39"/>
    </row>
    <row r="168" spans="1:3" ht="12.75">
      <c r="A168" s="35"/>
      <c r="B168" s="32"/>
      <c r="C168" s="39"/>
    </row>
    <row r="169" spans="1:3" ht="12.75">
      <c r="A169" s="35"/>
      <c r="B169" s="32"/>
      <c r="C169" s="39"/>
    </row>
    <row r="170" spans="1:3" ht="12.75">
      <c r="A170" s="35"/>
      <c r="B170" s="32"/>
      <c r="C170" s="39"/>
    </row>
    <row r="171" spans="1:3" ht="12.75">
      <c r="A171" s="35"/>
      <c r="B171" s="32"/>
      <c r="C171" s="39"/>
    </row>
    <row r="172" spans="1:3" ht="12.75">
      <c r="A172" s="35"/>
      <c r="B172" s="32"/>
      <c r="C172" s="39"/>
    </row>
    <row r="173" spans="1:3" ht="12.75">
      <c r="A173" s="35"/>
      <c r="B173" s="32"/>
      <c r="C173" s="39"/>
    </row>
    <row r="174" spans="1:3" ht="12.75">
      <c r="A174" s="35"/>
      <c r="B174" s="32"/>
      <c r="C174" s="39"/>
    </row>
    <row r="175" spans="1:3" ht="12.75">
      <c r="A175" s="35"/>
      <c r="B175" s="32"/>
      <c r="C175" s="39"/>
    </row>
    <row r="176" spans="1:3" ht="12.75">
      <c r="A176" s="35"/>
      <c r="B176" s="32"/>
      <c r="C176" s="39"/>
    </row>
    <row r="177" spans="1:3" ht="12.75">
      <c r="A177" s="35"/>
      <c r="B177" s="32"/>
      <c r="C177" s="39"/>
    </row>
    <row r="178" spans="1:3" ht="12.75">
      <c r="A178" s="35"/>
      <c r="B178" s="32"/>
      <c r="C178" s="39"/>
    </row>
    <row r="179" spans="1:3" ht="12.75">
      <c r="A179" s="35"/>
      <c r="B179" s="32"/>
      <c r="C179" s="39"/>
    </row>
    <row r="180" spans="1:3" ht="12.75">
      <c r="A180" s="35"/>
      <c r="B180" s="32"/>
      <c r="C180" s="39"/>
    </row>
    <row r="181" spans="1:3" ht="12.75">
      <c r="A181" s="35"/>
      <c r="B181" s="32"/>
      <c r="C181" s="39"/>
    </row>
    <row r="182" spans="1:3" ht="12.75">
      <c r="A182" s="35"/>
      <c r="B182" s="32"/>
      <c r="C182" s="39"/>
    </row>
    <row r="183" spans="1:3" ht="12.75">
      <c r="A183" s="35"/>
      <c r="B183" s="32"/>
      <c r="C183" s="39"/>
    </row>
    <row r="184" spans="1:3" ht="12.75">
      <c r="A184" s="35"/>
      <c r="B184" s="32"/>
      <c r="C184" s="39"/>
    </row>
    <row r="185" spans="1:3" ht="12.75">
      <c r="A185" s="35"/>
      <c r="B185" s="32"/>
      <c r="C185" s="39"/>
    </row>
    <row r="186" spans="1:3" ht="12.75">
      <c r="A186" s="35"/>
      <c r="B186" s="32"/>
      <c r="C186" s="39"/>
    </row>
    <row r="187" spans="1:3" ht="12.75">
      <c r="A187" s="35"/>
      <c r="B187" s="32"/>
      <c r="C187" s="39"/>
    </row>
    <row r="188" spans="1:3" ht="12.75">
      <c r="A188" s="35"/>
      <c r="B188" s="32"/>
      <c r="C188" s="39"/>
    </row>
    <row r="189" spans="1:3" ht="12.75">
      <c r="A189" s="35"/>
      <c r="B189" s="32"/>
      <c r="C189" s="39"/>
    </row>
    <row r="190" spans="1:3" ht="12.75">
      <c r="A190" s="35"/>
      <c r="B190" s="32"/>
      <c r="C190" s="39"/>
    </row>
    <row r="191" spans="1:3" ht="12.75">
      <c r="A191" s="35"/>
      <c r="B191" s="32"/>
      <c r="C191" s="39"/>
    </row>
    <row r="192" spans="1:3" ht="12.75">
      <c r="A192" s="35"/>
      <c r="B192" s="32"/>
      <c r="C192" s="39"/>
    </row>
    <row r="193" spans="1:3" ht="12.75">
      <c r="A193" s="35"/>
      <c r="B193" s="32"/>
      <c r="C193" s="39"/>
    </row>
    <row r="194" spans="1:3" ht="12.75">
      <c r="A194" s="35"/>
      <c r="B194" s="32"/>
      <c r="C194" s="39"/>
    </row>
    <row r="195" spans="1:3" ht="12.75">
      <c r="A195" s="35"/>
      <c r="B195" s="32"/>
      <c r="C195" s="39"/>
    </row>
    <row r="196" spans="1:3" ht="12.75">
      <c r="A196" s="35"/>
      <c r="B196" s="32"/>
      <c r="C196" s="39"/>
    </row>
    <row r="197" spans="1:3" ht="12.75">
      <c r="A197" s="35"/>
      <c r="B197" s="32"/>
      <c r="C197" s="39"/>
    </row>
    <row r="198" spans="1:3" ht="12.75">
      <c r="A198" s="35"/>
      <c r="B198" s="32"/>
      <c r="C198" s="39"/>
    </row>
    <row r="199" spans="1:3" ht="12.75">
      <c r="A199" s="35"/>
      <c r="B199" s="32"/>
      <c r="C199" s="39"/>
    </row>
    <row r="200" spans="1:3" ht="12.75">
      <c r="A200" s="35"/>
      <c r="B200" s="32"/>
      <c r="C200" s="39"/>
    </row>
    <row r="201" spans="1:3" ht="12.75">
      <c r="A201" s="35"/>
      <c r="B201" s="32"/>
      <c r="C201" s="39"/>
    </row>
    <row r="202" spans="1:3" ht="12.75">
      <c r="A202" s="35"/>
      <c r="B202" s="32"/>
      <c r="C202" s="39"/>
    </row>
    <row r="203" spans="1:3" ht="12.75">
      <c r="A203" s="35"/>
      <c r="B203" s="32"/>
      <c r="C203" s="39"/>
    </row>
    <row r="204" spans="1:3" ht="12.75">
      <c r="A204" s="35"/>
      <c r="B204" s="32"/>
      <c r="C204" s="39"/>
    </row>
    <row r="205" spans="1:3" ht="12.75">
      <c r="A205" s="35"/>
      <c r="B205" s="32"/>
      <c r="C205" s="39"/>
    </row>
    <row r="206" spans="1:3" ht="12.75">
      <c r="A206" s="35"/>
      <c r="B206" s="32"/>
      <c r="C206" s="39"/>
    </row>
    <row r="207" spans="1:3" ht="12.75">
      <c r="A207" s="35"/>
      <c r="B207" s="32"/>
      <c r="C207" s="39"/>
    </row>
    <row r="208" spans="1:3" ht="12.75">
      <c r="A208" s="35"/>
      <c r="B208" s="32"/>
      <c r="C208" s="39"/>
    </row>
    <row r="209" spans="1:3" ht="12.75">
      <c r="A209" s="35"/>
      <c r="B209" s="32"/>
      <c r="C209" s="39"/>
    </row>
    <row r="210" spans="1:3" ht="12.75">
      <c r="A210" s="35"/>
      <c r="B210" s="32"/>
      <c r="C210" s="39"/>
    </row>
    <row r="211" spans="1:3" ht="12.75">
      <c r="A211" s="35"/>
      <c r="B211" s="32"/>
      <c r="C211" s="39"/>
    </row>
    <row r="212" spans="1:3" ht="12.75">
      <c r="A212" s="35"/>
      <c r="B212" s="32"/>
      <c r="C212" s="39"/>
    </row>
    <row r="213" spans="1:3" ht="12.75">
      <c r="A213" s="35"/>
      <c r="B213" s="32"/>
      <c r="C213" s="39"/>
    </row>
    <row r="214" spans="1:3" ht="12.75">
      <c r="A214" s="35"/>
      <c r="B214" s="32"/>
      <c r="C214" s="39"/>
    </row>
    <row r="215" spans="1:3" ht="12.75">
      <c r="A215" s="35"/>
      <c r="B215" s="32"/>
      <c r="C215" s="39"/>
    </row>
    <row r="216" spans="1:3" ht="12.75">
      <c r="A216" s="35"/>
      <c r="B216" s="32"/>
      <c r="C216" s="39"/>
    </row>
    <row r="217" spans="1:3" ht="12.75">
      <c r="A217" s="35"/>
      <c r="B217" s="32"/>
      <c r="C217" s="39"/>
    </row>
    <row r="218" spans="1:3" ht="12.75">
      <c r="A218" s="35"/>
      <c r="B218" s="32"/>
      <c r="C218" s="39"/>
    </row>
    <row r="219" spans="1:3" ht="12.75">
      <c r="A219" s="35"/>
      <c r="B219" s="32"/>
      <c r="C219" s="39"/>
    </row>
    <row r="220" spans="1:3" ht="12.75">
      <c r="A220" s="35"/>
      <c r="B220" s="32"/>
      <c r="C220" s="39"/>
    </row>
    <row r="221" spans="1:3" ht="12.75">
      <c r="A221" s="35"/>
      <c r="B221" s="32"/>
      <c r="C221" s="39"/>
    </row>
    <row r="222" spans="1:3" ht="12.75">
      <c r="A222" s="35"/>
      <c r="B222" s="32"/>
      <c r="C222" s="39"/>
    </row>
    <row r="223" spans="1:3" ht="12.75">
      <c r="A223" s="35"/>
      <c r="B223" s="32"/>
      <c r="C223" s="39"/>
    </row>
    <row r="224" spans="1:3" ht="12.75">
      <c r="A224" s="35"/>
      <c r="B224" s="32"/>
      <c r="C224" s="39"/>
    </row>
    <row r="225" spans="1:3" ht="12.75">
      <c r="A225" s="35"/>
      <c r="B225" s="32"/>
      <c r="C225" s="39"/>
    </row>
    <row r="226" spans="1:3" ht="12.75">
      <c r="A226" s="35"/>
      <c r="B226" s="32"/>
      <c r="C226" s="39"/>
    </row>
    <row r="227" spans="1:3" ht="12.75">
      <c r="A227" s="35"/>
      <c r="B227" s="32"/>
      <c r="C227" s="39"/>
    </row>
    <row r="228" spans="1:3" ht="12.75">
      <c r="A228" s="35"/>
      <c r="B228" s="32"/>
      <c r="C228" s="39"/>
    </row>
    <row r="229" spans="1:3" ht="12.75">
      <c r="A229" s="35"/>
      <c r="B229" s="32"/>
      <c r="C229" s="39"/>
    </row>
    <row r="230" spans="1:3" ht="12.75">
      <c r="A230" s="35"/>
      <c r="B230" s="32"/>
      <c r="C230" s="39"/>
    </row>
    <row r="231" spans="1:3" ht="12.75">
      <c r="A231" s="35"/>
      <c r="B231" s="32"/>
      <c r="C231" s="39"/>
    </row>
    <row r="232" spans="1:3" ht="12.75">
      <c r="A232" s="35"/>
      <c r="B232" s="32"/>
      <c r="C232" s="39"/>
    </row>
    <row r="233" spans="1:3" ht="12.75">
      <c r="A233" s="35"/>
      <c r="B233" s="32"/>
      <c r="C233" s="39"/>
    </row>
    <row r="234" spans="1:3" ht="12.75">
      <c r="A234" s="35"/>
      <c r="B234" s="32"/>
      <c r="C234" s="39"/>
    </row>
    <row r="235" spans="1:3" ht="12.75">
      <c r="A235" s="35"/>
      <c r="B235" s="32"/>
      <c r="C235" s="39"/>
    </row>
    <row r="236" spans="1:3" ht="12.75">
      <c r="A236" s="35"/>
      <c r="B236" s="32"/>
      <c r="C236" s="39"/>
    </row>
    <row r="237" spans="1:3" ht="12.75">
      <c r="A237" s="35"/>
      <c r="B237" s="32"/>
      <c r="C237" s="39"/>
    </row>
    <row r="238" spans="1:3" ht="12.75">
      <c r="A238" s="35"/>
      <c r="B238" s="32"/>
      <c r="C238" s="39"/>
    </row>
    <row r="239" spans="1:3" ht="12.75">
      <c r="A239" s="35"/>
      <c r="B239" s="32"/>
      <c r="C239" s="39"/>
    </row>
    <row r="240" spans="1:3" ht="12.75">
      <c r="A240" s="35"/>
      <c r="B240" s="32"/>
      <c r="C240" s="39"/>
    </row>
    <row r="241" spans="1:3" ht="12.75">
      <c r="A241" s="35"/>
      <c r="B241" s="32"/>
      <c r="C241" s="39"/>
    </row>
    <row r="242" spans="1:3" ht="12.75">
      <c r="A242" s="35"/>
      <c r="B242" s="32"/>
      <c r="C242" s="39"/>
    </row>
    <row r="243" spans="1:3" ht="12.75">
      <c r="A243" s="35"/>
      <c r="B243" s="32"/>
      <c r="C243" s="39"/>
    </row>
    <row r="244" spans="1:3" ht="12.75">
      <c r="A244" s="35"/>
      <c r="B244" s="32"/>
      <c r="C244" s="39"/>
    </row>
    <row r="245" spans="1:3" ht="12.75">
      <c r="A245" s="35"/>
      <c r="B245" s="32"/>
      <c r="C245" s="39"/>
    </row>
    <row r="246" spans="1:3" ht="12.75">
      <c r="A246" s="35"/>
      <c r="B246" s="32"/>
      <c r="C246" s="39"/>
    </row>
    <row r="247" spans="1:3" ht="12.75">
      <c r="A247" s="35"/>
      <c r="B247" s="32"/>
      <c r="C247" s="39"/>
    </row>
    <row r="248" spans="1:3" ht="12.75">
      <c r="A248" s="35"/>
      <c r="B248" s="32"/>
      <c r="C248" s="39"/>
    </row>
    <row r="249" spans="1:3" ht="12.75">
      <c r="A249" s="35"/>
      <c r="B249" s="32"/>
      <c r="C249" s="39"/>
    </row>
    <row r="250" spans="1:3" ht="12.75">
      <c r="A250" s="35"/>
      <c r="B250" s="32"/>
      <c r="C250" s="39"/>
    </row>
    <row r="251" spans="1:3" ht="12.75">
      <c r="A251" s="35"/>
      <c r="B251" s="32"/>
      <c r="C251" s="39"/>
    </row>
    <row r="252" spans="1:3" ht="12.75">
      <c r="A252" s="35"/>
      <c r="B252" s="32"/>
      <c r="C252" s="39"/>
    </row>
    <row r="253" spans="1:3" ht="12.75">
      <c r="A253" s="35"/>
      <c r="B253" s="32"/>
      <c r="C253" s="39"/>
    </row>
    <row r="254" spans="1:3" ht="12.75">
      <c r="A254" s="35"/>
      <c r="B254" s="32"/>
      <c r="C254" s="39"/>
    </row>
    <row r="255" spans="1:3" ht="12.75">
      <c r="A255" s="35"/>
      <c r="B255" s="32"/>
      <c r="C255" s="39"/>
    </row>
    <row r="256" spans="1:3" ht="12.75">
      <c r="A256" s="35"/>
      <c r="B256" s="32"/>
      <c r="C256" s="39"/>
    </row>
    <row r="257" spans="1:3" ht="12.75">
      <c r="A257" s="35"/>
      <c r="B257" s="32"/>
      <c r="C257" s="39"/>
    </row>
    <row r="258" spans="1:3" ht="12.75">
      <c r="A258" s="35"/>
      <c r="B258" s="32"/>
      <c r="C258" s="39"/>
    </row>
    <row r="259" spans="1:3" ht="12.75">
      <c r="A259" s="35"/>
      <c r="B259" s="32"/>
      <c r="C259" s="39"/>
    </row>
    <row r="260" spans="1:3" ht="12.75">
      <c r="A260" s="35"/>
      <c r="B260" s="32"/>
      <c r="C260" s="39"/>
    </row>
    <row r="261" spans="1:3" ht="12.75">
      <c r="A261" s="35"/>
      <c r="B261" s="32"/>
      <c r="C261" s="39"/>
    </row>
    <row r="262" spans="1:3" ht="12.75">
      <c r="A262" s="35"/>
      <c r="B262" s="32"/>
      <c r="C262" s="39"/>
    </row>
    <row r="263" spans="1:3" ht="12.75">
      <c r="A263" s="35"/>
      <c r="B263" s="32"/>
      <c r="C263" s="39"/>
    </row>
    <row r="264" spans="1:3" ht="12.75">
      <c r="A264" s="35"/>
      <c r="B264" s="32"/>
      <c r="C264" s="39"/>
    </row>
    <row r="265" spans="1:3" ht="12.75">
      <c r="A265" s="35"/>
      <c r="B265" s="32"/>
      <c r="C265" s="39"/>
    </row>
    <row r="266" spans="1:3" ht="12.75">
      <c r="A266" s="35"/>
      <c r="B266" s="32"/>
      <c r="C266" s="39"/>
    </row>
    <row r="267" spans="1:3" ht="12.75">
      <c r="A267" s="35"/>
      <c r="B267" s="32"/>
      <c r="C267" s="39"/>
    </row>
    <row r="268" spans="1:3" ht="12.75">
      <c r="A268" s="35"/>
      <c r="B268" s="32"/>
      <c r="C268" s="39"/>
    </row>
    <row r="269" spans="1:3" ht="12.75">
      <c r="A269" s="35"/>
      <c r="B269" s="32"/>
      <c r="C269" s="39"/>
    </row>
    <row r="270" spans="1:3" ht="12.75">
      <c r="A270" s="35"/>
      <c r="B270" s="32"/>
      <c r="C270" s="39"/>
    </row>
    <row r="271" spans="1:3" ht="12.75">
      <c r="A271" s="35"/>
      <c r="B271" s="32"/>
      <c r="C271" s="39"/>
    </row>
    <row r="272" spans="1:3" ht="12.75">
      <c r="A272" s="35"/>
      <c r="B272" s="32"/>
      <c r="C272" s="39"/>
    </row>
    <row r="273" spans="1:3" ht="12.75">
      <c r="A273" s="35"/>
      <c r="B273" s="32"/>
      <c r="C273" s="39"/>
    </row>
    <row r="274" spans="1:3" ht="12.75">
      <c r="A274" s="35"/>
      <c r="B274" s="32"/>
      <c r="C274" s="39"/>
    </row>
    <row r="275" spans="1:3" ht="12.75">
      <c r="A275" s="35"/>
      <c r="B275" s="32"/>
      <c r="C275" s="39"/>
    </row>
    <row r="276" spans="1:3" ht="12.75">
      <c r="A276" s="35"/>
      <c r="B276" s="32"/>
      <c r="C276" s="39"/>
    </row>
    <row r="277" spans="1:3" ht="12.75">
      <c r="A277" s="35"/>
      <c r="B277" s="32"/>
      <c r="C277" s="39"/>
    </row>
    <row r="278" spans="1:3" ht="12.75">
      <c r="A278" s="35"/>
      <c r="B278" s="32"/>
      <c r="C278" s="39"/>
    </row>
    <row r="279" spans="1:3" ht="12.75">
      <c r="A279" s="35"/>
      <c r="B279" s="32"/>
      <c r="C279" s="39"/>
    </row>
    <row r="280" spans="1:3" ht="12.75">
      <c r="A280" s="35"/>
      <c r="B280" s="32"/>
      <c r="C280" s="39"/>
    </row>
    <row r="281" spans="1:3" ht="12.75">
      <c r="A281" s="35"/>
      <c r="B281" s="32"/>
      <c r="C281" s="39"/>
    </row>
    <row r="282" spans="1:3" ht="12.75">
      <c r="A282" s="35"/>
      <c r="B282" s="32"/>
      <c r="C282" s="39"/>
    </row>
    <row r="283" spans="1:3" ht="12.75">
      <c r="A283" s="35"/>
      <c r="B283" s="32"/>
      <c r="C283" s="39"/>
    </row>
    <row r="284" spans="1:3" ht="12.75">
      <c r="A284" s="35"/>
      <c r="B284" s="32"/>
      <c r="C284" s="39"/>
    </row>
    <row r="285" spans="1:3" ht="12.75">
      <c r="A285" s="35"/>
      <c r="B285" s="32"/>
      <c r="C285" s="39"/>
    </row>
    <row r="286" spans="1:3" ht="12.75">
      <c r="A286" s="35"/>
      <c r="B286" s="32"/>
      <c r="C286" s="39"/>
    </row>
  </sheetData>
  <sheetProtection/>
  <conditionalFormatting sqref="C67:C73 G3:G18 C76:C77 C38:C50 C53:C54 C57:C64 C80:C84 G33:G34 G22:G30 H3:H9 B22:E30 C33:E34 B3:E18">
    <cfRule type="expression" priority="1" dxfId="2" stopIfTrue="1">
      <formula>AND($E3="x",$F3="nein")</formula>
    </cfRule>
  </conditionalFormatting>
  <conditionalFormatting sqref="B38:B50 B76:B77 G38:G50 G53:G54 G57:G64 B53:B54 B57:B64 G67:G73 G76:G77 B80:B84 B67:B73 B33:B34 D38:E50 D53:E54 D57:E64 D67:E73 D76:E77 D80:E84 G80:G84">
    <cfRule type="expression" priority="2" dxfId="2" stopIfTrue="1">
      <formula>AND($E33="X",$F33="nein")</formula>
    </cfRule>
  </conditionalFormatting>
  <conditionalFormatting sqref="F3:F18 F80:F84 F33:F34 F38:F50 F53:F54 F57:F64 F67:F73 F76:F77 F22:F30">
    <cfRule type="expression" priority="3" dxfId="2" stopIfTrue="1">
      <formula>AND($E3="x",$F3="nein")</formula>
    </cfRule>
    <cfRule type="expression" priority="4" dxfId="0" stopIfTrue="1">
      <formula>AND($E3="x",$F3="ja")</formula>
    </cfRule>
    <cfRule type="expression" priority="5" dxfId="1" stopIfTrue="1">
      <formula>($D3="x")</formula>
    </cfRule>
  </conditionalFormatting>
  <conditionalFormatting sqref="I3:I18 I22:I30 I33:I34 I38:I50 I53:I54 I57:I64 I67:I73 I76:I77 I80:I84">
    <cfRule type="expression" priority="6" dxfId="2" stopIfTrue="1">
      <formula>AND($E3="x",$F3="nein")</formula>
    </cfRule>
    <cfRule type="expression" priority="7" dxfId="1" stopIfTrue="1">
      <formula>$I3="erledigt"</formula>
    </cfRule>
    <cfRule type="expression" priority="8" dxfId="0" stopIfTrue="1">
      <formula>$I3="offen"</formula>
    </cfRule>
  </conditionalFormatting>
  <dataValidations count="7">
    <dataValidation type="list" showInputMessage="1" showErrorMessage="1" errorTitle="Eingabemöglichkeiten" error="Geben Sie &quot;Ja&quot; oder &quot;Nein&quot; ein." sqref="F80:F84 F67:F73 F57:F64 F38:F50 F33:F34 F22:F30 F3:F18">
      <formula1>Maßnahme</formula1>
    </dataValidation>
    <dataValidation type="list" showInputMessage="1" showErrorMessage="1" errorTitle="Eingabemöglichkeiten" error="Die Auswahl erfolgt mit einem x.&#10;Entweder &quot;ja&quot; oder &quot;nein&quot; auswählen, beides ist nicht möglich." sqref="D80:D84 D67:D73 D57:D64 D38:D50 D33:D34 D22:D30 D3:D18">
      <formula1>Ja</formula1>
    </dataValidation>
    <dataValidation type="list" showInputMessage="1" showErrorMessage="1" errorTitle="Eingabemöglichkeiten" error="Die Auswahl erfolgt mit einem x.&#10;Entweder &quot;ja&quot; oder &quot;nein&quot; auswählen, beides ist nicht möglich." sqref="E80:E84 E67:E73 E57:E64 E38:E50 E33:E34 E22:E30 E3:E18">
      <formula1>Nein</formula1>
    </dataValidation>
    <dataValidation type="list" allowBlank="1" showInputMessage="1" showErrorMessage="1" sqref="D53:D54 D76:D77">
      <formula1>Ja</formula1>
    </dataValidation>
    <dataValidation type="list" allowBlank="1" showInputMessage="1" showErrorMessage="1" sqref="E53:E54 E76:E77">
      <formula1>Nein</formula1>
    </dataValidation>
    <dataValidation type="list" allowBlank="1" showInputMessage="1" showErrorMessage="1" sqref="F53:F54 F76:F77">
      <formula1>Maßnahme</formula1>
    </dataValidation>
    <dataValidation type="list" allowBlank="1" showInputMessage="1" showErrorMessage="1" sqref="I3:I18 I80:I84 I76:I77 I67:I73 I57:I64 I53:I54 I38:I50 I33:I34 I22:I30">
      <formula1>Status</formula1>
    </dataValidation>
  </dataValidations>
  <printOptions/>
  <pageMargins left="0.7874015748031497" right="0.7874015748031497" top="0.7874015748031497" bottom="0.7874015748031497" header="0.5118110236220472" footer="0.5118110236220472"/>
  <pageSetup horizontalDpi="600" verticalDpi="600" orientation="landscape" pageOrder="overThenDown" paperSize="9" scale="46"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dimension ref="A1:F99"/>
  <sheetViews>
    <sheetView zoomScaleSheetLayoutView="100" zoomScalePageLayoutView="0" workbookViewId="0" topLeftCell="A1">
      <selection activeCell="C14" sqref="C14"/>
    </sheetView>
  </sheetViews>
  <sheetFormatPr defaultColWidth="11.421875" defaultRowHeight="12.75"/>
  <cols>
    <col min="1" max="1" width="10.00390625" style="39" customWidth="1"/>
    <col min="2" max="2" width="55.7109375" style="46" customWidth="1"/>
    <col min="3" max="3" width="101.140625" style="47" customWidth="1"/>
    <col min="4" max="4" width="41.140625" style="0" customWidth="1"/>
    <col min="5" max="5" width="2.8515625" style="0" customWidth="1"/>
    <col min="6" max="6" width="14.7109375" style="0" customWidth="1"/>
  </cols>
  <sheetData>
    <row r="1" spans="1:3" s="44" customFormat="1" ht="16.5">
      <c r="A1" s="41" t="s">
        <v>342</v>
      </c>
      <c r="B1" s="42"/>
      <c r="C1" s="43"/>
    </row>
    <row r="2" spans="1:3" s="44" customFormat="1" ht="16.5">
      <c r="A2" s="41" t="s">
        <v>343</v>
      </c>
      <c r="B2" s="42"/>
      <c r="C2" s="43"/>
    </row>
    <row r="3" ht="12.75">
      <c r="A3" s="45"/>
    </row>
    <row r="4" spans="1:4" ht="15.75" thickBot="1">
      <c r="A4" s="214" t="s">
        <v>250</v>
      </c>
      <c r="B4" s="67"/>
      <c r="C4" s="67"/>
      <c r="D4" s="49"/>
    </row>
    <row r="5" spans="1:4" ht="15.75" thickBot="1">
      <c r="A5" s="215" t="s">
        <v>246</v>
      </c>
      <c r="B5" s="216" t="s">
        <v>247</v>
      </c>
      <c r="C5" s="217" t="s">
        <v>248</v>
      </c>
      <c r="D5" s="49"/>
    </row>
    <row r="6" spans="1:4" ht="16.5" thickBot="1">
      <c r="A6" s="194"/>
      <c r="B6" s="195" t="s">
        <v>106</v>
      </c>
      <c r="C6" s="201"/>
      <c r="D6" s="49"/>
    </row>
    <row r="7" spans="1:4" ht="43.5" thickBot="1">
      <c r="A7" s="73">
        <v>1</v>
      </c>
      <c r="B7" s="68" t="s">
        <v>108</v>
      </c>
      <c r="C7" s="68" t="s">
        <v>344</v>
      </c>
      <c r="D7" s="49"/>
    </row>
    <row r="8" spans="1:5" ht="166.5" customHeight="1" thickBot="1">
      <c r="A8" s="50">
        <v>2</v>
      </c>
      <c r="B8" s="52" t="s">
        <v>341</v>
      </c>
      <c r="C8" s="51" t="s">
        <v>296</v>
      </c>
      <c r="D8" s="211"/>
      <c r="E8" s="64"/>
    </row>
    <row r="9" spans="1:6" ht="42.75">
      <c r="A9" s="50">
        <v>3</v>
      </c>
      <c r="B9" s="52" t="s">
        <v>348</v>
      </c>
      <c r="C9" s="51" t="s">
        <v>27</v>
      </c>
      <c r="D9" s="48"/>
      <c r="F9" s="39"/>
    </row>
    <row r="10" spans="1:6" ht="42.75">
      <c r="A10" s="50">
        <v>4</v>
      </c>
      <c r="B10" s="51" t="s">
        <v>28</v>
      </c>
      <c r="C10" s="51" t="s">
        <v>31</v>
      </c>
      <c r="D10" s="48"/>
      <c r="F10" s="39"/>
    </row>
    <row r="11" spans="1:6" ht="42.75">
      <c r="A11" s="50">
        <v>5</v>
      </c>
      <c r="B11" s="51" t="s">
        <v>119</v>
      </c>
      <c r="C11" s="52" t="s">
        <v>32</v>
      </c>
      <c r="D11" s="49"/>
      <c r="F11" s="39"/>
    </row>
    <row r="12" spans="1:6" ht="71.25">
      <c r="A12" s="71">
        <v>6</v>
      </c>
      <c r="B12" s="67" t="s">
        <v>121</v>
      </c>
      <c r="C12" s="66" t="s">
        <v>295</v>
      </c>
      <c r="D12" s="49"/>
      <c r="F12" s="65"/>
    </row>
    <row r="13" spans="1:6" ht="99.75">
      <c r="A13" s="72"/>
      <c r="B13" s="223"/>
      <c r="C13" s="69" t="s">
        <v>312</v>
      </c>
      <c r="D13" s="49"/>
      <c r="F13" s="46"/>
    </row>
    <row r="14" spans="1:6" ht="85.5">
      <c r="A14" s="73"/>
      <c r="B14" s="68"/>
      <c r="C14" s="70" t="s">
        <v>0</v>
      </c>
      <c r="D14" s="49"/>
      <c r="F14" s="46"/>
    </row>
    <row r="15" spans="1:3" ht="42.75">
      <c r="A15" s="50">
        <v>7</v>
      </c>
      <c r="B15" s="51" t="s">
        <v>123</v>
      </c>
      <c r="C15" s="52" t="s">
        <v>351</v>
      </c>
    </row>
    <row r="16" spans="1:3" ht="71.25">
      <c r="A16" s="50"/>
      <c r="B16" s="51"/>
      <c r="C16" s="177" t="s">
        <v>353</v>
      </c>
    </row>
    <row r="17" spans="1:4" ht="71.25">
      <c r="A17" s="50">
        <v>8</v>
      </c>
      <c r="B17" s="51" t="s">
        <v>1</v>
      </c>
      <c r="C17" s="51" t="s">
        <v>22</v>
      </c>
      <c r="D17" s="212" t="s">
        <v>352</v>
      </c>
    </row>
    <row r="18" spans="1:4" ht="42.75">
      <c r="A18" s="50">
        <v>9</v>
      </c>
      <c r="B18" s="51" t="s">
        <v>23</v>
      </c>
      <c r="C18" s="52" t="s">
        <v>24</v>
      </c>
      <c r="D18" s="49"/>
    </row>
    <row r="19" spans="1:4" ht="99.75">
      <c r="A19" s="50">
        <v>10</v>
      </c>
      <c r="B19" s="51" t="s">
        <v>12</v>
      </c>
      <c r="C19" s="51" t="s">
        <v>297</v>
      </c>
      <c r="D19" s="49"/>
    </row>
    <row r="20" spans="1:4" ht="57">
      <c r="A20" s="50">
        <v>11</v>
      </c>
      <c r="B20" s="51" t="s">
        <v>25</v>
      </c>
      <c r="C20" s="51" t="s">
        <v>26</v>
      </c>
      <c r="D20" s="49"/>
    </row>
    <row r="21" spans="1:4" ht="114">
      <c r="A21" s="71">
        <v>12</v>
      </c>
      <c r="B21" s="67" t="s">
        <v>129</v>
      </c>
      <c r="C21" s="67" t="s">
        <v>364</v>
      </c>
      <c r="D21" s="49"/>
    </row>
    <row r="22" spans="1:4" ht="42.75">
      <c r="A22" s="73"/>
      <c r="B22" s="68"/>
      <c r="C22" s="68" t="s">
        <v>365</v>
      </c>
      <c r="D22" s="49"/>
    </row>
    <row r="23" spans="1:3" ht="114">
      <c r="A23" s="71">
        <v>13</v>
      </c>
      <c r="B23" s="67" t="s">
        <v>131</v>
      </c>
      <c r="C23" s="74" t="s">
        <v>298</v>
      </c>
    </row>
    <row r="24" spans="1:3" ht="14.25">
      <c r="A24" s="73"/>
      <c r="B24" s="68"/>
      <c r="C24" s="75" t="s">
        <v>366</v>
      </c>
    </row>
    <row r="25" spans="1:4" ht="42.75">
      <c r="A25" s="50">
        <v>14</v>
      </c>
      <c r="B25" s="51" t="s">
        <v>14</v>
      </c>
      <c r="C25" s="52" t="s">
        <v>251</v>
      </c>
      <c r="D25" s="213"/>
    </row>
    <row r="26" spans="1:4" ht="57">
      <c r="A26" s="50">
        <v>15</v>
      </c>
      <c r="B26" s="51" t="s">
        <v>134</v>
      </c>
      <c r="C26" s="52" t="s">
        <v>349</v>
      </c>
      <c r="D26" s="49"/>
    </row>
    <row r="27" spans="1:4" ht="57.75" thickBot="1">
      <c r="A27" s="71">
        <v>16</v>
      </c>
      <c r="B27" s="67" t="s">
        <v>11</v>
      </c>
      <c r="C27" s="67" t="s">
        <v>350</v>
      </c>
      <c r="D27" s="49"/>
    </row>
    <row r="28" spans="1:4" ht="16.5" thickBot="1">
      <c r="A28" s="194"/>
      <c r="B28" s="195" t="s">
        <v>136</v>
      </c>
      <c r="C28" s="197"/>
      <c r="D28" s="49"/>
    </row>
    <row r="29" spans="1:4" ht="16.5" thickBot="1">
      <c r="A29" s="190"/>
      <c r="B29" s="191" t="s">
        <v>137</v>
      </c>
      <c r="C29" s="193"/>
      <c r="D29" s="49"/>
    </row>
    <row r="30" spans="1:4" s="58" customFormat="1" ht="71.25">
      <c r="A30" s="218">
        <v>17</v>
      </c>
      <c r="B30" s="76" t="s">
        <v>139</v>
      </c>
      <c r="C30" s="219" t="s">
        <v>299</v>
      </c>
      <c r="D30" s="77"/>
    </row>
    <row r="31" spans="1:4" ht="57">
      <c r="A31" s="50">
        <v>18</v>
      </c>
      <c r="B31" s="51" t="s">
        <v>15</v>
      </c>
      <c r="C31" s="51" t="s">
        <v>300</v>
      </c>
      <c r="D31" s="49"/>
    </row>
    <row r="32" spans="1:4" ht="28.5">
      <c r="A32" s="50">
        <v>19</v>
      </c>
      <c r="B32" s="51" t="s">
        <v>142</v>
      </c>
      <c r="C32" s="51" t="s">
        <v>354</v>
      </c>
      <c r="D32" s="49"/>
    </row>
    <row r="33" spans="1:4" ht="85.5">
      <c r="A33" s="50">
        <v>20</v>
      </c>
      <c r="B33" s="52" t="s">
        <v>355</v>
      </c>
      <c r="C33" s="51" t="s">
        <v>301</v>
      </c>
      <c r="D33" s="49"/>
    </row>
    <row r="34" spans="1:4" ht="71.25">
      <c r="A34" s="50">
        <v>21</v>
      </c>
      <c r="B34" s="51" t="s">
        <v>144</v>
      </c>
      <c r="C34" s="51" t="s">
        <v>356</v>
      </c>
      <c r="D34" s="49"/>
    </row>
    <row r="35" spans="1:4" ht="42.75">
      <c r="A35" s="50">
        <v>22</v>
      </c>
      <c r="B35" s="51" t="s">
        <v>146</v>
      </c>
      <c r="C35" s="51" t="s">
        <v>345</v>
      </c>
      <c r="D35" s="49"/>
    </row>
    <row r="36" spans="1:4" ht="42.75">
      <c r="A36" s="50">
        <v>23</v>
      </c>
      <c r="B36" s="51" t="s">
        <v>148</v>
      </c>
      <c r="C36" s="51" t="s">
        <v>357</v>
      </c>
      <c r="D36" s="49"/>
    </row>
    <row r="37" spans="1:4" ht="71.25">
      <c r="A37" s="50">
        <v>24</v>
      </c>
      <c r="B37" s="51" t="s">
        <v>150</v>
      </c>
      <c r="C37" s="51"/>
      <c r="D37" s="49"/>
    </row>
    <row r="38" spans="1:4" ht="86.25" thickBot="1">
      <c r="A38" s="71">
        <v>25</v>
      </c>
      <c r="B38" s="67" t="s">
        <v>16</v>
      </c>
      <c r="C38" s="67" t="s">
        <v>302</v>
      </c>
      <c r="D38" s="49"/>
    </row>
    <row r="39" spans="1:4" ht="16.5" thickBot="1">
      <c r="A39" s="190"/>
      <c r="B39" s="191" t="s">
        <v>152</v>
      </c>
      <c r="C39" s="193"/>
      <c r="D39" s="49"/>
    </row>
    <row r="40" spans="1:4" ht="71.25">
      <c r="A40" s="73">
        <v>26</v>
      </c>
      <c r="B40" s="68" t="s">
        <v>154</v>
      </c>
      <c r="C40" s="68" t="s">
        <v>303</v>
      </c>
      <c r="D40" s="49"/>
    </row>
    <row r="41" spans="1:4" ht="43.5" thickBot="1">
      <c r="A41" s="71">
        <v>27</v>
      </c>
      <c r="B41" s="220" t="s">
        <v>358</v>
      </c>
      <c r="C41" s="67" t="s">
        <v>304</v>
      </c>
      <c r="D41" s="49"/>
    </row>
    <row r="42" spans="1:4" ht="16.5" thickBot="1">
      <c r="A42" s="194"/>
      <c r="B42" s="195" t="s">
        <v>156</v>
      </c>
      <c r="C42" s="197"/>
      <c r="D42" s="49"/>
    </row>
    <row r="43" spans="1:4" ht="16.5" thickBot="1">
      <c r="A43" s="190"/>
      <c r="B43" s="191" t="s">
        <v>157</v>
      </c>
      <c r="C43" s="193"/>
      <c r="D43" s="49"/>
    </row>
    <row r="44" spans="1:4" ht="42.75">
      <c r="A44" s="221">
        <v>28</v>
      </c>
      <c r="B44" s="68" t="s">
        <v>159</v>
      </c>
      <c r="C44" s="68" t="s">
        <v>332</v>
      </c>
      <c r="D44" s="49"/>
    </row>
    <row r="45" spans="1:4" ht="42.75">
      <c r="A45" s="50">
        <v>29</v>
      </c>
      <c r="B45" s="177" t="s">
        <v>333</v>
      </c>
      <c r="C45" s="51" t="s">
        <v>334</v>
      </c>
      <c r="D45" s="49"/>
    </row>
    <row r="46" spans="1:4" ht="99.75">
      <c r="A46" s="50">
        <v>30</v>
      </c>
      <c r="B46" s="51" t="s">
        <v>162</v>
      </c>
      <c r="C46" s="51" t="s">
        <v>305</v>
      </c>
      <c r="D46" s="49"/>
    </row>
    <row r="47" spans="1:4" ht="42.75">
      <c r="A47" s="50">
        <v>31</v>
      </c>
      <c r="B47" s="51" t="s">
        <v>164</v>
      </c>
      <c r="C47" s="51" t="s">
        <v>335</v>
      </c>
      <c r="D47" s="49"/>
    </row>
    <row r="48" spans="1:4" ht="57">
      <c r="A48" s="50">
        <v>32</v>
      </c>
      <c r="B48" s="51" t="s">
        <v>166</v>
      </c>
      <c r="C48" s="51" t="s">
        <v>306</v>
      </c>
      <c r="D48" s="49"/>
    </row>
    <row r="49" spans="1:4" ht="71.25">
      <c r="A49" s="50">
        <v>33</v>
      </c>
      <c r="B49" s="51" t="s">
        <v>367</v>
      </c>
      <c r="C49" s="51" t="s">
        <v>336</v>
      </c>
      <c r="D49" s="49"/>
    </row>
    <row r="50" spans="1:4" ht="42.75">
      <c r="A50" s="50">
        <v>34</v>
      </c>
      <c r="B50" s="51" t="s">
        <v>36</v>
      </c>
      <c r="C50" s="51" t="s">
        <v>307</v>
      </c>
      <c r="D50" s="49"/>
    </row>
    <row r="51" spans="1:4" ht="85.5">
      <c r="A51" s="50">
        <v>35</v>
      </c>
      <c r="B51" s="51" t="s">
        <v>171</v>
      </c>
      <c r="C51" s="51" t="s">
        <v>308</v>
      </c>
      <c r="D51" s="49"/>
    </row>
    <row r="52" spans="1:4" ht="42.75">
      <c r="A52" s="50">
        <v>36</v>
      </c>
      <c r="B52" s="51" t="s">
        <v>173</v>
      </c>
      <c r="C52" s="51" t="s">
        <v>368</v>
      </c>
      <c r="D52" s="49"/>
    </row>
    <row r="53" spans="1:4" ht="28.5">
      <c r="A53" s="50">
        <v>37</v>
      </c>
      <c r="B53" s="52" t="s">
        <v>175</v>
      </c>
      <c r="C53" s="51" t="s">
        <v>369</v>
      </c>
      <c r="D53" s="49"/>
    </row>
    <row r="54" spans="1:4" ht="57">
      <c r="A54" s="50">
        <v>38</v>
      </c>
      <c r="B54" s="177" t="s">
        <v>337</v>
      </c>
      <c r="C54" s="51"/>
      <c r="D54" s="49"/>
    </row>
    <row r="55" spans="1:4" ht="28.5">
      <c r="A55" s="53">
        <v>39</v>
      </c>
      <c r="B55" s="52" t="s">
        <v>177</v>
      </c>
      <c r="C55" s="51"/>
      <c r="D55" s="49"/>
    </row>
    <row r="56" spans="1:4" ht="29.25" thickBot="1">
      <c r="A56" s="222">
        <v>40</v>
      </c>
      <c r="B56" s="67" t="s">
        <v>37</v>
      </c>
      <c r="C56" s="67"/>
      <c r="D56" s="49"/>
    </row>
    <row r="57" spans="1:4" ht="16.5" thickBot="1">
      <c r="A57" s="190"/>
      <c r="B57" s="191" t="s">
        <v>179</v>
      </c>
      <c r="C57" s="193"/>
      <c r="D57" s="49"/>
    </row>
    <row r="58" spans="1:4" ht="28.5">
      <c r="A58" s="73">
        <v>41</v>
      </c>
      <c r="B58" s="76" t="s">
        <v>338</v>
      </c>
      <c r="C58" s="68"/>
      <c r="D58" s="49"/>
    </row>
    <row r="59" spans="1:4" ht="29.25" thickBot="1">
      <c r="A59" s="71">
        <v>42</v>
      </c>
      <c r="B59" s="74" t="s">
        <v>182</v>
      </c>
      <c r="C59" s="67" t="s">
        <v>38</v>
      </c>
      <c r="D59" s="49"/>
    </row>
    <row r="60" spans="1:4" ht="16.5" thickBot="1">
      <c r="A60" s="190"/>
      <c r="B60" s="191" t="s">
        <v>183</v>
      </c>
      <c r="C60" s="193"/>
      <c r="D60" s="49"/>
    </row>
    <row r="61" spans="1:4" ht="28.5">
      <c r="A61" s="73">
        <v>43</v>
      </c>
      <c r="B61" s="68" t="s">
        <v>185</v>
      </c>
      <c r="C61" s="68" t="s">
        <v>252</v>
      </c>
      <c r="D61" s="49"/>
    </row>
    <row r="62" spans="1:4" ht="85.5">
      <c r="A62" s="50">
        <v>44</v>
      </c>
      <c r="B62" s="177" t="s">
        <v>187</v>
      </c>
      <c r="C62" s="51" t="s">
        <v>275</v>
      </c>
      <c r="D62" s="49"/>
    </row>
    <row r="63" spans="1:4" ht="114">
      <c r="A63" s="50">
        <v>45</v>
      </c>
      <c r="B63" s="51" t="s">
        <v>189</v>
      </c>
      <c r="C63" s="51" t="s">
        <v>276</v>
      </c>
      <c r="D63" s="49"/>
    </row>
    <row r="64" spans="1:4" ht="71.25">
      <c r="A64" s="50">
        <v>46</v>
      </c>
      <c r="B64" s="51" t="s">
        <v>191</v>
      </c>
      <c r="C64" s="51" t="s">
        <v>277</v>
      </c>
      <c r="D64" s="49"/>
    </row>
    <row r="65" spans="1:4" ht="42.75">
      <c r="A65" s="50">
        <v>47</v>
      </c>
      <c r="B65" s="51" t="s">
        <v>193</v>
      </c>
      <c r="C65" s="51" t="s">
        <v>278</v>
      </c>
      <c r="D65" s="49"/>
    </row>
    <row r="66" spans="1:4" ht="42.75">
      <c r="A66" s="50">
        <v>48</v>
      </c>
      <c r="B66" s="51" t="s">
        <v>195</v>
      </c>
      <c r="C66" s="51" t="s">
        <v>39</v>
      </c>
      <c r="D66" s="49"/>
    </row>
    <row r="67" spans="1:4" ht="57">
      <c r="A67" s="50">
        <v>49</v>
      </c>
      <c r="B67" s="51" t="s">
        <v>197</v>
      </c>
      <c r="C67" s="51" t="s">
        <v>279</v>
      </c>
      <c r="D67" s="49"/>
    </row>
    <row r="68" spans="1:4" ht="43.5" thickBot="1">
      <c r="A68" s="222">
        <v>50</v>
      </c>
      <c r="B68" s="67" t="s">
        <v>199</v>
      </c>
      <c r="C68" s="67"/>
      <c r="D68" s="49"/>
    </row>
    <row r="69" spans="1:4" ht="16.5" thickBot="1">
      <c r="A69" s="190"/>
      <c r="B69" s="191" t="s">
        <v>200</v>
      </c>
      <c r="C69" s="193"/>
      <c r="D69" s="49"/>
    </row>
    <row r="70" spans="1:4" ht="57">
      <c r="A70" s="73">
        <v>51</v>
      </c>
      <c r="B70" s="76" t="s">
        <v>280</v>
      </c>
      <c r="C70" s="68" t="s">
        <v>291</v>
      </c>
      <c r="D70" s="49"/>
    </row>
    <row r="71" spans="1:4" ht="71.25">
      <c r="A71" s="50">
        <v>52</v>
      </c>
      <c r="B71" s="177" t="s">
        <v>292</v>
      </c>
      <c r="C71" s="51" t="s">
        <v>40</v>
      </c>
      <c r="D71" s="49"/>
    </row>
    <row r="72" spans="1:4" ht="57">
      <c r="A72" s="50">
        <v>53</v>
      </c>
      <c r="B72" s="51" t="s">
        <v>204</v>
      </c>
      <c r="C72" s="51" t="s">
        <v>309</v>
      </c>
      <c r="D72" s="49"/>
    </row>
    <row r="73" spans="1:4" ht="42.75">
      <c r="A73" s="50">
        <v>54</v>
      </c>
      <c r="B73" s="51" t="s">
        <v>18</v>
      </c>
      <c r="C73" s="51" t="s">
        <v>314</v>
      </c>
      <c r="D73" s="49"/>
    </row>
    <row r="74" spans="1:4" ht="57">
      <c r="A74" s="50">
        <v>55</v>
      </c>
      <c r="B74" s="51" t="s">
        <v>41</v>
      </c>
      <c r="C74" s="51" t="s">
        <v>310</v>
      </c>
      <c r="D74" s="49"/>
    </row>
    <row r="75" spans="1:4" ht="42.75">
      <c r="A75" s="50">
        <v>56</v>
      </c>
      <c r="B75" s="177" t="s">
        <v>19</v>
      </c>
      <c r="C75" s="51" t="s">
        <v>42</v>
      </c>
      <c r="D75" s="49"/>
    </row>
    <row r="76" spans="1:4" ht="57.75" thickBot="1">
      <c r="A76" s="222">
        <v>57</v>
      </c>
      <c r="B76" s="220" t="s">
        <v>317</v>
      </c>
      <c r="C76" s="67" t="s">
        <v>318</v>
      </c>
      <c r="D76" s="49"/>
    </row>
    <row r="77" spans="1:4" ht="16.5" thickBot="1">
      <c r="A77" s="190"/>
      <c r="B77" s="191" t="s">
        <v>208</v>
      </c>
      <c r="C77" s="193"/>
      <c r="D77" s="49"/>
    </row>
    <row r="78" spans="1:4" ht="85.5">
      <c r="A78" s="73">
        <v>58</v>
      </c>
      <c r="B78" s="68" t="s">
        <v>210</v>
      </c>
      <c r="C78" s="68" t="s">
        <v>370</v>
      </c>
      <c r="D78" s="49"/>
    </row>
    <row r="79" spans="1:4" ht="43.5" thickBot="1">
      <c r="A79" s="71">
        <v>59</v>
      </c>
      <c r="B79" s="67" t="s">
        <v>212</v>
      </c>
      <c r="C79" s="67"/>
      <c r="D79" s="49"/>
    </row>
    <row r="80" spans="1:4" ht="16.5" thickBot="1">
      <c r="A80" s="190"/>
      <c r="B80" s="191" t="s">
        <v>213</v>
      </c>
      <c r="C80" s="193"/>
      <c r="D80" s="49"/>
    </row>
    <row r="81" spans="1:4" ht="57">
      <c r="A81" s="73">
        <v>60</v>
      </c>
      <c r="B81" s="68" t="s">
        <v>21</v>
      </c>
      <c r="C81" s="68" t="s">
        <v>43</v>
      </c>
      <c r="D81" s="49"/>
    </row>
    <row r="82" spans="1:4" ht="28.5">
      <c r="A82" s="50">
        <v>61</v>
      </c>
      <c r="B82" s="51" t="s">
        <v>216</v>
      </c>
      <c r="C82" s="51" t="s">
        <v>44</v>
      </c>
      <c r="D82" s="49"/>
    </row>
    <row r="83" spans="1:4" ht="85.5">
      <c r="A83" s="50">
        <v>62</v>
      </c>
      <c r="B83" s="51" t="s">
        <v>218</v>
      </c>
      <c r="C83" s="51" t="s">
        <v>4</v>
      </c>
      <c r="D83" s="49"/>
    </row>
    <row r="84" spans="1:4" ht="114">
      <c r="A84" s="50">
        <v>63</v>
      </c>
      <c r="B84" s="51" t="s">
        <v>220</v>
      </c>
      <c r="C84" s="78" t="s">
        <v>311</v>
      </c>
      <c r="D84" s="49"/>
    </row>
    <row r="85" spans="1:4" ht="28.5">
      <c r="A85" s="50">
        <v>64</v>
      </c>
      <c r="B85" s="51" t="s">
        <v>222</v>
      </c>
      <c r="C85" s="51" t="s">
        <v>331</v>
      </c>
      <c r="D85" s="49"/>
    </row>
    <row r="86" spans="1:4" ht="14.25">
      <c r="A86" s="54"/>
      <c r="B86" s="33"/>
      <c r="C86" s="48"/>
      <c r="D86" s="49"/>
    </row>
    <row r="90" ht="12.75">
      <c r="B90" s="55"/>
    </row>
    <row r="98" spans="1:2" ht="12.75">
      <c r="A98" s="45"/>
      <c r="B98" s="55"/>
    </row>
    <row r="99" spans="1:2" ht="12.75">
      <c r="A99" s="56"/>
      <c r="B99" s="57"/>
    </row>
  </sheetData>
  <sheetProtection/>
  <conditionalFormatting sqref="B30 B41 B45 B54 B58 B62 B70:B71 B75:B76">
    <cfRule type="expression" priority="1" dxfId="2" stopIfTrue="1">
      <formula>AND($E30="x",$F30="nein")</formula>
    </cfRule>
  </conditionalFormatting>
  <hyperlinks>
    <hyperlink ref="C24" r:id="rId1" display="http://www.fda.gov/downloads/Food/FoodDefense/ucm135072.pdf"/>
  </hyperlinks>
  <printOptions/>
  <pageMargins left="0.7874015748031497" right="0.7874015748031497" top="0.984251968503937" bottom="0.984251968503937" header="0.5118110236220472" footer="0.5118110236220472"/>
  <pageSetup horizontalDpi="600" verticalDpi="600" orientation="portrait" paperSize="9" scale="52" r:id="rId3"/>
  <drawing r:id="rId2"/>
</worksheet>
</file>

<file path=xl/worksheets/sheet4.xml><?xml version="1.0" encoding="utf-8"?>
<worksheet xmlns="http://schemas.openxmlformats.org/spreadsheetml/2006/main" xmlns:r="http://schemas.openxmlformats.org/officeDocument/2006/relationships">
  <dimension ref="A1:C9"/>
  <sheetViews>
    <sheetView zoomScalePageLayoutView="0" workbookViewId="0" topLeftCell="A1">
      <selection activeCell="B16" sqref="B16"/>
    </sheetView>
  </sheetViews>
  <sheetFormatPr defaultColWidth="11.421875" defaultRowHeight="12.75"/>
  <cols>
    <col min="1" max="1" width="16.8515625" style="0" bestFit="1" customWidth="1"/>
    <col min="2" max="2" width="80.421875" style="0" customWidth="1"/>
  </cols>
  <sheetData>
    <row r="1" spans="1:2" s="4" customFormat="1" ht="12.75">
      <c r="A1" s="4" t="s">
        <v>46</v>
      </c>
      <c r="B1" s="4" t="s">
        <v>45</v>
      </c>
    </row>
    <row r="2" spans="1:2" ht="12.75">
      <c r="A2" s="59" t="s">
        <v>245</v>
      </c>
      <c r="B2" s="59" t="s">
        <v>346</v>
      </c>
    </row>
    <row r="3" spans="1:2" ht="102">
      <c r="A3" s="59" t="s">
        <v>244</v>
      </c>
      <c r="B3" s="62" t="s">
        <v>321</v>
      </c>
    </row>
    <row r="4" spans="1:2" ht="89.25">
      <c r="A4" s="59" t="s">
        <v>249</v>
      </c>
      <c r="B4" s="59" t="s">
        <v>33</v>
      </c>
    </row>
    <row r="5" spans="1:2" ht="12.75">
      <c r="A5" s="60" t="s">
        <v>339</v>
      </c>
      <c r="B5" s="60" t="s">
        <v>322</v>
      </c>
    </row>
    <row r="6" spans="1:2" ht="12.75">
      <c r="A6" s="60" t="s">
        <v>95</v>
      </c>
      <c r="B6" s="60" t="s">
        <v>229</v>
      </c>
    </row>
    <row r="7" spans="1:3" ht="51">
      <c r="A7" s="60" t="s">
        <v>347</v>
      </c>
      <c r="B7" s="61" t="s">
        <v>9</v>
      </c>
      <c r="C7" s="47"/>
    </row>
    <row r="8" ht="12.75">
      <c r="B8" s="63" t="s">
        <v>35</v>
      </c>
    </row>
    <row r="9" ht="12.75">
      <c r="B9" s="63" t="s">
        <v>34</v>
      </c>
    </row>
  </sheetData>
  <sheetProtection/>
  <hyperlinks>
    <hyperlink ref="B9" r:id="rId1" display="(2) http://www.fda.gov/Food/FoodDefense/ToolsEducationalMaterials/ucm349888.htm"/>
    <hyperlink ref="B8" r:id="rId2" display="(1) http://www.fda.gov/Food/FoodDefense/ToolsEducationalMaterials/ucm296330.htm"/>
  </hyperlinks>
  <printOptions/>
  <pageMargins left="0.5905511811023623" right="0.5905511811023623" top="0.7874015748031497" bottom="0.7874015748031497" header="0.5118110236220472" footer="0.5118110236220472"/>
  <pageSetup horizontalDpi="600" verticalDpi="600" orientation="landscape" paperSize="9" scale="91" r:id="rId3"/>
</worksheet>
</file>

<file path=xl/worksheets/sheet5.xml><?xml version="1.0" encoding="utf-8"?>
<worksheet xmlns="http://schemas.openxmlformats.org/spreadsheetml/2006/main" xmlns:r="http://schemas.openxmlformats.org/officeDocument/2006/relationships">
  <dimension ref="A1:S286"/>
  <sheetViews>
    <sheetView view="pageBreakPreview" zoomScale="50" zoomScaleNormal="75" zoomScaleSheetLayoutView="50" zoomScalePageLayoutView="0" workbookViewId="0" topLeftCell="B1">
      <pane ySplit="1" topLeftCell="A2" activePane="bottomLeft" state="frozen"/>
      <selection pane="topLeft" activeCell="B1" sqref="B1"/>
      <selection pane="bottomLeft" activeCell="J9" sqref="J9"/>
    </sheetView>
  </sheetViews>
  <sheetFormatPr defaultColWidth="11.421875" defaultRowHeight="12.75"/>
  <cols>
    <col min="1" max="1" width="6.28125" style="5" hidden="1" customWidth="1"/>
    <col min="2" max="2" width="7.7109375" style="109" customWidth="1"/>
    <col min="3" max="3" width="75.57421875" style="116" customWidth="1"/>
    <col min="4" max="5" width="9.7109375" style="0" customWidth="1"/>
    <col min="6" max="6" width="8.140625" style="0" customWidth="1"/>
    <col min="7" max="8" width="46.28125" style="0" customWidth="1"/>
    <col min="9" max="9" width="20.00390625" style="0" bestFit="1" customWidth="1"/>
    <col min="10" max="10" width="46.28125" style="0" customWidth="1"/>
    <col min="11" max="11" width="11.57421875" style="34" bestFit="1" customWidth="1"/>
    <col min="12" max="12" width="10.28125" style="34" customWidth="1"/>
    <col min="13" max="13" width="3.7109375" style="0" customWidth="1"/>
    <col min="14" max="14" width="8.421875" style="0" bestFit="1" customWidth="1"/>
  </cols>
  <sheetData>
    <row r="1" spans="1:12" s="20" customFormat="1" ht="60" customHeight="1" thickBot="1">
      <c r="A1" s="14"/>
      <c r="B1" s="97"/>
      <c r="C1" s="110" t="s">
        <v>101</v>
      </c>
      <c r="D1" s="15" t="s">
        <v>102</v>
      </c>
      <c r="E1" s="16" t="s">
        <v>103</v>
      </c>
      <c r="F1" s="17" t="s">
        <v>104</v>
      </c>
      <c r="G1" s="18" t="s">
        <v>359</v>
      </c>
      <c r="H1" s="18" t="s">
        <v>316</v>
      </c>
      <c r="I1" s="18" t="s">
        <v>47</v>
      </c>
      <c r="J1" s="18" t="s">
        <v>105</v>
      </c>
      <c r="K1" s="19"/>
      <c r="L1" s="19"/>
    </row>
    <row r="2" spans="1:12" s="24" customFormat="1" ht="24.75" customHeight="1" thickBot="1">
      <c r="A2" s="21"/>
      <c r="B2" s="98"/>
      <c r="C2" s="111" t="s">
        <v>106</v>
      </c>
      <c r="D2" s="22"/>
      <c r="E2" s="22"/>
      <c r="F2" s="22"/>
      <c r="G2" s="22"/>
      <c r="H2" s="22"/>
      <c r="I2" s="22"/>
      <c r="J2" s="22"/>
      <c r="K2" s="23"/>
      <c r="L2" s="23"/>
    </row>
    <row r="3" spans="1:14" s="8" customFormat="1" ht="42.75">
      <c r="A3" s="10" t="s">
        <v>107</v>
      </c>
      <c r="B3" s="133">
        <v>1</v>
      </c>
      <c r="C3" s="112" t="s">
        <v>108</v>
      </c>
      <c r="D3" s="88"/>
      <c r="E3" s="88" t="s">
        <v>243</v>
      </c>
      <c r="F3" s="88" t="s">
        <v>102</v>
      </c>
      <c r="G3" s="88" t="s">
        <v>282</v>
      </c>
      <c r="H3" s="88" t="s">
        <v>283</v>
      </c>
      <c r="I3" s="88" t="s">
        <v>50</v>
      </c>
      <c r="J3" s="88"/>
      <c r="K3" s="25">
        <f aca="true" t="shared" si="0" ref="K3:K18">IF(AND(E3="x",F3=""),1,0)</f>
        <v>0</v>
      </c>
      <c r="L3" s="25">
        <f aca="true" t="shared" si="1" ref="L3:L18">IF(AND(D3="",E3="",F3=""),1,0)</f>
        <v>0</v>
      </c>
      <c r="M3" s="25">
        <f aca="true" t="shared" si="2" ref="M3:M18">IF(AND(E3="x",F3="nein"),0,1)</f>
        <v>1</v>
      </c>
      <c r="N3" s="25"/>
    </row>
    <row r="4" spans="1:14" s="127" customFormat="1" ht="28.5">
      <c r="A4" s="125" t="s">
        <v>109</v>
      </c>
      <c r="B4" s="136">
        <v>2</v>
      </c>
      <c r="C4" s="137" t="s">
        <v>340</v>
      </c>
      <c r="D4" s="138"/>
      <c r="E4" s="138" t="s">
        <v>243</v>
      </c>
      <c r="F4" s="138" t="s">
        <v>102</v>
      </c>
      <c r="G4" s="138" t="s">
        <v>285</v>
      </c>
      <c r="H4" s="138" t="s">
        <v>284</v>
      </c>
      <c r="I4" s="138" t="s">
        <v>49</v>
      </c>
      <c r="J4" s="138"/>
      <c r="K4" s="126">
        <f t="shared" si="0"/>
        <v>0</v>
      </c>
      <c r="L4" s="126">
        <f t="shared" si="1"/>
        <v>0</v>
      </c>
      <c r="M4" s="126">
        <f t="shared" si="2"/>
        <v>1</v>
      </c>
      <c r="N4" s="126"/>
    </row>
    <row r="5" spans="1:14" s="124" customFormat="1" ht="28.5">
      <c r="A5" s="119"/>
      <c r="B5" s="120">
        <v>3</v>
      </c>
      <c r="C5" s="139" t="s">
        <v>348</v>
      </c>
      <c r="D5" s="122"/>
      <c r="E5" s="122" t="s">
        <v>243</v>
      </c>
      <c r="F5" s="122" t="s">
        <v>102</v>
      </c>
      <c r="G5" s="122" t="s">
        <v>281</v>
      </c>
      <c r="H5" s="122" t="s">
        <v>284</v>
      </c>
      <c r="I5" s="122" t="s">
        <v>52</v>
      </c>
      <c r="J5" s="122"/>
      <c r="K5" s="123">
        <f t="shared" si="0"/>
        <v>0</v>
      </c>
      <c r="L5" s="123">
        <f t="shared" si="1"/>
        <v>0</v>
      </c>
      <c r="M5" s="123">
        <f t="shared" si="2"/>
        <v>1</v>
      </c>
      <c r="N5" s="123"/>
    </row>
    <row r="6" spans="1:14" s="31" customFormat="1" ht="42.75">
      <c r="A6" s="30"/>
      <c r="B6" s="99">
        <v>4</v>
      </c>
      <c r="C6" s="140" t="s">
        <v>28</v>
      </c>
      <c r="D6" s="88"/>
      <c r="E6" s="88" t="s">
        <v>243</v>
      </c>
      <c r="F6" s="88" t="s">
        <v>102</v>
      </c>
      <c r="G6" s="88" t="s">
        <v>286</v>
      </c>
      <c r="H6" s="88" t="s">
        <v>284</v>
      </c>
      <c r="I6" s="88" t="s">
        <v>52</v>
      </c>
      <c r="J6" s="88"/>
      <c r="K6" s="135">
        <f t="shared" si="0"/>
        <v>0</v>
      </c>
      <c r="L6" s="135">
        <f t="shared" si="1"/>
        <v>0</v>
      </c>
      <c r="M6" s="135">
        <f t="shared" si="2"/>
        <v>1</v>
      </c>
      <c r="N6" s="135"/>
    </row>
    <row r="7" spans="1:14" s="124" customFormat="1" ht="42.75">
      <c r="A7" s="119" t="s">
        <v>110</v>
      </c>
      <c r="B7" s="120">
        <v>5</v>
      </c>
      <c r="C7" s="121" t="s">
        <v>119</v>
      </c>
      <c r="D7" s="122"/>
      <c r="E7" s="122" t="s">
        <v>243</v>
      </c>
      <c r="F7" s="122" t="s">
        <v>102</v>
      </c>
      <c r="G7" s="122" t="s">
        <v>287</v>
      </c>
      <c r="H7" s="122" t="s">
        <v>284</v>
      </c>
      <c r="I7" s="122" t="s">
        <v>49</v>
      </c>
      <c r="J7" s="122"/>
      <c r="K7" s="123">
        <f t="shared" si="0"/>
        <v>0</v>
      </c>
      <c r="L7" s="123">
        <f t="shared" si="1"/>
        <v>0</v>
      </c>
      <c r="M7" s="123">
        <f t="shared" si="2"/>
        <v>1</v>
      </c>
      <c r="N7" s="123"/>
    </row>
    <row r="8" spans="1:14" s="124" customFormat="1" ht="28.5">
      <c r="A8" s="119" t="s">
        <v>120</v>
      </c>
      <c r="B8" s="120">
        <f aca="true" t="shared" si="3" ref="B8:B18">B7+1</f>
        <v>6</v>
      </c>
      <c r="C8" s="121" t="s">
        <v>121</v>
      </c>
      <c r="D8" s="122"/>
      <c r="E8" s="122" t="s">
        <v>243</v>
      </c>
      <c r="F8" s="122" t="s">
        <v>102</v>
      </c>
      <c r="G8" s="122" t="s">
        <v>288</v>
      </c>
      <c r="H8" s="122" t="s">
        <v>284</v>
      </c>
      <c r="I8" s="122" t="s">
        <v>52</v>
      </c>
      <c r="J8" s="122"/>
      <c r="K8" s="123">
        <f t="shared" si="0"/>
        <v>0</v>
      </c>
      <c r="L8" s="123">
        <f t="shared" si="1"/>
        <v>0</v>
      </c>
      <c r="M8" s="123">
        <f t="shared" si="2"/>
        <v>1</v>
      </c>
      <c r="N8" s="123"/>
    </row>
    <row r="9" spans="1:14" s="124" customFormat="1" ht="28.5">
      <c r="A9" s="119" t="s">
        <v>122</v>
      </c>
      <c r="B9" s="120">
        <f t="shared" si="3"/>
        <v>7</v>
      </c>
      <c r="C9" s="121" t="s">
        <v>123</v>
      </c>
      <c r="D9" s="122" t="s">
        <v>243</v>
      </c>
      <c r="E9" s="122"/>
      <c r="F9" s="122"/>
      <c r="G9" s="122" t="s">
        <v>289</v>
      </c>
      <c r="H9" s="122" t="s">
        <v>284</v>
      </c>
      <c r="I9" s="122" t="s">
        <v>50</v>
      </c>
      <c r="J9" s="122"/>
      <c r="K9" s="123">
        <f t="shared" si="0"/>
        <v>0</v>
      </c>
      <c r="L9" s="123">
        <f t="shared" si="1"/>
        <v>0</v>
      </c>
      <c r="M9" s="123">
        <f t="shared" si="2"/>
        <v>1</v>
      </c>
      <c r="N9" s="123"/>
    </row>
    <row r="10" spans="1:14" s="124" customFormat="1" ht="28.5">
      <c r="A10" s="119" t="s">
        <v>124</v>
      </c>
      <c r="B10" s="120">
        <f t="shared" si="3"/>
        <v>8</v>
      </c>
      <c r="C10" s="121" t="s">
        <v>1</v>
      </c>
      <c r="D10" s="122" t="s">
        <v>243</v>
      </c>
      <c r="E10" s="122"/>
      <c r="F10" s="122"/>
      <c r="G10" s="122" t="s">
        <v>290</v>
      </c>
      <c r="H10" s="122" t="s">
        <v>284</v>
      </c>
      <c r="I10" s="122" t="s">
        <v>50</v>
      </c>
      <c r="J10" s="122"/>
      <c r="K10" s="123">
        <f t="shared" si="0"/>
        <v>0</v>
      </c>
      <c r="L10" s="123">
        <f t="shared" si="1"/>
        <v>0</v>
      </c>
      <c r="M10" s="123">
        <f t="shared" si="2"/>
        <v>1</v>
      </c>
      <c r="N10" s="123"/>
    </row>
    <row r="11" spans="1:14" s="124" customFormat="1" ht="28.5">
      <c r="A11" s="119" t="s">
        <v>125</v>
      </c>
      <c r="B11" s="120">
        <f t="shared" si="3"/>
        <v>9</v>
      </c>
      <c r="C11" s="121" t="s">
        <v>23</v>
      </c>
      <c r="D11" s="122" t="s">
        <v>243</v>
      </c>
      <c r="E11" s="122"/>
      <c r="F11" s="122"/>
      <c r="G11" s="122" t="s">
        <v>290</v>
      </c>
      <c r="H11" s="122" t="s">
        <v>284</v>
      </c>
      <c r="I11" s="122" t="s">
        <v>50</v>
      </c>
      <c r="K11" s="123">
        <f t="shared" si="0"/>
        <v>0</v>
      </c>
      <c r="L11" s="123">
        <f t="shared" si="1"/>
        <v>0</v>
      </c>
      <c r="M11" s="123">
        <f t="shared" si="2"/>
        <v>1</v>
      </c>
      <c r="N11" s="123"/>
    </row>
    <row r="12" spans="1:14" s="124" customFormat="1" ht="42.75">
      <c r="A12" s="119" t="s">
        <v>126</v>
      </c>
      <c r="B12" s="120">
        <f t="shared" si="3"/>
        <v>10</v>
      </c>
      <c r="C12" s="121" t="s">
        <v>13</v>
      </c>
      <c r="D12" s="122" t="s">
        <v>243</v>
      </c>
      <c r="E12" s="122"/>
      <c r="F12" s="122"/>
      <c r="G12" s="122" t="s">
        <v>51</v>
      </c>
      <c r="H12" s="122" t="s">
        <v>284</v>
      </c>
      <c r="I12" s="122" t="s">
        <v>50</v>
      </c>
      <c r="J12" s="141"/>
      <c r="K12" s="123">
        <f t="shared" si="0"/>
        <v>0</v>
      </c>
      <c r="L12" s="123">
        <f t="shared" si="1"/>
        <v>0</v>
      </c>
      <c r="M12" s="123">
        <f t="shared" si="2"/>
        <v>1</v>
      </c>
      <c r="N12" s="123"/>
    </row>
    <row r="13" spans="1:14" s="124" customFormat="1" ht="57">
      <c r="A13" s="119" t="s">
        <v>127</v>
      </c>
      <c r="B13" s="120">
        <f t="shared" si="3"/>
        <v>11</v>
      </c>
      <c r="C13" s="121" t="s">
        <v>25</v>
      </c>
      <c r="D13" s="122" t="s">
        <v>243</v>
      </c>
      <c r="E13" s="122"/>
      <c r="F13" s="122"/>
      <c r="G13" s="122" t="s">
        <v>93</v>
      </c>
      <c r="H13" s="122" t="s">
        <v>283</v>
      </c>
      <c r="I13" s="122" t="s">
        <v>50</v>
      </c>
      <c r="J13" s="122"/>
      <c r="K13" s="123">
        <f t="shared" si="0"/>
        <v>0</v>
      </c>
      <c r="L13" s="123">
        <f t="shared" si="1"/>
        <v>0</v>
      </c>
      <c r="M13" s="123">
        <f t="shared" si="2"/>
        <v>1</v>
      </c>
      <c r="N13" s="123"/>
    </row>
    <row r="14" spans="1:14" s="124" customFormat="1" ht="42.75">
      <c r="A14" s="119" t="s">
        <v>128</v>
      </c>
      <c r="B14" s="120">
        <f t="shared" si="3"/>
        <v>12</v>
      </c>
      <c r="C14" s="121" t="s">
        <v>129</v>
      </c>
      <c r="D14" s="122" t="s">
        <v>243</v>
      </c>
      <c r="E14" s="122"/>
      <c r="F14" s="122"/>
      <c r="G14" s="122" t="s">
        <v>94</v>
      </c>
      <c r="H14" s="122" t="s">
        <v>284</v>
      </c>
      <c r="I14" s="122" t="s">
        <v>50</v>
      </c>
      <c r="J14" s="122"/>
      <c r="K14" s="123">
        <f t="shared" si="0"/>
        <v>0</v>
      </c>
      <c r="L14" s="123">
        <f t="shared" si="1"/>
        <v>0</v>
      </c>
      <c r="M14" s="123">
        <f t="shared" si="2"/>
        <v>1</v>
      </c>
      <c r="N14" s="123"/>
    </row>
    <row r="15" spans="1:14" s="31" customFormat="1" ht="57">
      <c r="A15" s="30" t="s">
        <v>130</v>
      </c>
      <c r="B15" s="99">
        <f t="shared" si="3"/>
        <v>13</v>
      </c>
      <c r="C15" s="115" t="s">
        <v>10</v>
      </c>
      <c r="D15" s="88"/>
      <c r="E15" s="88" t="s">
        <v>243</v>
      </c>
      <c r="F15" s="88" t="s">
        <v>102</v>
      </c>
      <c r="G15" s="88" t="s">
        <v>96</v>
      </c>
      <c r="H15" s="88" t="s">
        <v>284</v>
      </c>
      <c r="I15" s="88" t="s">
        <v>52</v>
      </c>
      <c r="J15" s="88"/>
      <c r="K15" s="135">
        <f t="shared" si="0"/>
        <v>0</v>
      </c>
      <c r="L15" s="135">
        <f t="shared" si="1"/>
        <v>0</v>
      </c>
      <c r="M15" s="135">
        <f t="shared" si="2"/>
        <v>1</v>
      </c>
      <c r="N15" s="135"/>
    </row>
    <row r="16" spans="1:14" s="124" customFormat="1" ht="42.75">
      <c r="A16" s="119" t="s">
        <v>132</v>
      </c>
      <c r="B16" s="120">
        <f t="shared" si="3"/>
        <v>14</v>
      </c>
      <c r="C16" s="121" t="s">
        <v>14</v>
      </c>
      <c r="D16" s="122"/>
      <c r="E16" s="122" t="s">
        <v>243</v>
      </c>
      <c r="F16" s="122" t="s">
        <v>102</v>
      </c>
      <c r="G16" s="122" t="s">
        <v>97</v>
      </c>
      <c r="H16" s="122" t="s">
        <v>284</v>
      </c>
      <c r="I16" s="122" t="s">
        <v>52</v>
      </c>
      <c r="J16" s="122"/>
      <c r="K16" s="123">
        <f t="shared" si="0"/>
        <v>0</v>
      </c>
      <c r="L16" s="123">
        <f t="shared" si="1"/>
        <v>0</v>
      </c>
      <c r="M16" s="123">
        <f t="shared" si="2"/>
        <v>1</v>
      </c>
      <c r="N16" s="123"/>
    </row>
    <row r="17" spans="1:14" s="132" customFormat="1" ht="28.5">
      <c r="A17" s="128" t="s">
        <v>133</v>
      </c>
      <c r="B17" s="129">
        <f t="shared" si="3"/>
        <v>15</v>
      </c>
      <c r="C17" s="134" t="s">
        <v>134</v>
      </c>
      <c r="D17" s="130"/>
      <c r="E17" s="130" t="s">
        <v>243</v>
      </c>
      <c r="F17" s="130" t="s">
        <v>102</v>
      </c>
      <c r="G17" s="130" t="s">
        <v>98</v>
      </c>
      <c r="H17" s="130" t="s">
        <v>284</v>
      </c>
      <c r="I17" s="130" t="s">
        <v>52</v>
      </c>
      <c r="J17" s="130"/>
      <c r="K17" s="131">
        <f t="shared" si="0"/>
        <v>0</v>
      </c>
      <c r="L17" s="131">
        <f t="shared" si="1"/>
        <v>0</v>
      </c>
      <c r="M17" s="131">
        <f t="shared" si="2"/>
        <v>1</v>
      </c>
      <c r="N17" s="131"/>
    </row>
    <row r="18" spans="1:14" s="8" customFormat="1" ht="43.5" thickBot="1">
      <c r="A18" s="10" t="s">
        <v>135</v>
      </c>
      <c r="B18" s="99">
        <f t="shared" si="3"/>
        <v>16</v>
      </c>
      <c r="C18" s="115" t="s">
        <v>11</v>
      </c>
      <c r="D18" s="88"/>
      <c r="E18" s="88"/>
      <c r="F18" s="88"/>
      <c r="G18" s="88" t="s">
        <v>99</v>
      </c>
      <c r="H18" s="88" t="s">
        <v>284</v>
      </c>
      <c r="I18" s="88" t="s">
        <v>52</v>
      </c>
      <c r="J18" s="88"/>
      <c r="K18" s="25">
        <f t="shared" si="0"/>
        <v>0</v>
      </c>
      <c r="L18" s="25">
        <f t="shared" si="1"/>
        <v>1</v>
      </c>
      <c r="M18" s="25">
        <f t="shared" si="2"/>
        <v>1</v>
      </c>
      <c r="N18" s="25"/>
    </row>
    <row r="19" spans="1:14" s="159" customFormat="1" ht="16.5" thickBot="1" thickTop="1">
      <c r="A19" s="157"/>
      <c r="B19" s="100"/>
      <c r="C19" s="113" t="s">
        <v>111</v>
      </c>
      <c r="D19" s="89">
        <f>COUNTIF(D3:D18,"x")</f>
        <v>6</v>
      </c>
      <c r="E19" s="89">
        <f>COUNTIF(E3:E18,"x")</f>
        <v>9</v>
      </c>
      <c r="F19" s="89">
        <f>COUNTIF(F3:F18,"ja")</f>
        <v>9</v>
      </c>
      <c r="G19" s="89" t="str">
        <f>IF(ISERROR(N19),"Kategorie nicht relevant",N19)</f>
        <v>Produktschutz-Index 0,38 (von max. 1)</v>
      </c>
      <c r="H19" s="91"/>
      <c r="I19" s="91"/>
      <c r="J19" s="89">
        <f>IF(ISERROR(P19),"Kategorie nicht relevant",P19)</f>
        <v>0</v>
      </c>
      <c r="K19" s="158"/>
      <c r="L19" s="158"/>
      <c r="M19" s="158"/>
      <c r="N19" s="158" t="str">
        <f>"Produktschutz-Index "&amp;TEXT(COUNTIF(D3:D18,"x")/(SUM(M3:M18)),"0,00")&amp;" (von max. 1)"</f>
        <v>Produktschutz-Index 0,38 (von max. 1)</v>
      </c>
    </row>
    <row r="20" spans="1:14" s="24" customFormat="1" ht="24.75" customHeight="1" thickBot="1">
      <c r="A20" s="21"/>
      <c r="B20" s="162"/>
      <c r="C20" s="163" t="s">
        <v>136</v>
      </c>
      <c r="D20" s="164"/>
      <c r="E20" s="27"/>
      <c r="F20" s="27"/>
      <c r="G20" s="27"/>
      <c r="H20" s="27"/>
      <c r="I20" s="27"/>
      <c r="J20" s="27"/>
      <c r="K20" s="23">
        <f>SUM(K3:K18)</f>
        <v>0</v>
      </c>
      <c r="L20" s="25">
        <f>SUM(L3:L18)</f>
        <v>1</v>
      </c>
      <c r="M20" s="25"/>
      <c r="N20" s="25"/>
    </row>
    <row r="21" spans="2:14" s="5" customFormat="1" ht="21.75" customHeight="1" thickBot="1">
      <c r="B21" s="101"/>
      <c r="C21" s="114" t="s">
        <v>137</v>
      </c>
      <c r="D21" s="28"/>
      <c r="E21" s="28"/>
      <c r="F21" s="28"/>
      <c r="G21" s="28"/>
      <c r="H21" s="28"/>
      <c r="I21" s="28"/>
      <c r="J21" s="28"/>
      <c r="K21" s="29"/>
      <c r="L21" s="25"/>
      <c r="M21" s="25"/>
      <c r="N21" s="25"/>
    </row>
    <row r="22" spans="1:14" s="8" customFormat="1" ht="57">
      <c r="A22" s="10" t="s">
        <v>138</v>
      </c>
      <c r="B22" s="102">
        <v>17</v>
      </c>
      <c r="C22" s="112" t="s">
        <v>139</v>
      </c>
      <c r="D22" s="87"/>
      <c r="E22" s="87" t="s">
        <v>243</v>
      </c>
      <c r="F22" s="88" t="s">
        <v>102</v>
      </c>
      <c r="G22" s="87" t="s">
        <v>293</v>
      </c>
      <c r="H22" s="87" t="s">
        <v>313</v>
      </c>
      <c r="I22" s="88" t="s">
        <v>49</v>
      </c>
      <c r="J22" s="87"/>
      <c r="K22" s="25">
        <f aca="true" t="shared" si="4" ref="K22:K30">IF(AND(E22="x",F22=""),1,0)</f>
        <v>0</v>
      </c>
      <c r="L22" s="25">
        <f aca="true" t="shared" si="5" ref="L22:L30">IF(AND(D22="",E22="",F22=""),1,0)</f>
        <v>0</v>
      </c>
      <c r="M22" s="25">
        <f aca="true" t="shared" si="6" ref="M22:M30">IF(AND(E22="x",F22="nein"),0,1)</f>
        <v>1</v>
      </c>
      <c r="N22" s="25"/>
    </row>
    <row r="23" spans="1:14" s="124" customFormat="1" ht="42.75">
      <c r="A23" s="119" t="s">
        <v>140</v>
      </c>
      <c r="B23" s="143">
        <f>B22+1</f>
        <v>18</v>
      </c>
      <c r="C23" s="121" t="s">
        <v>15</v>
      </c>
      <c r="D23" s="144" t="s">
        <v>243</v>
      </c>
      <c r="E23" s="144"/>
      <c r="F23" s="122"/>
      <c r="G23" s="144" t="s">
        <v>53</v>
      </c>
      <c r="H23" s="144" t="s">
        <v>54</v>
      </c>
      <c r="I23" s="122" t="s">
        <v>50</v>
      </c>
      <c r="J23" s="144"/>
      <c r="K23" s="123">
        <f t="shared" si="4"/>
        <v>0</v>
      </c>
      <c r="L23" s="123">
        <f t="shared" si="5"/>
        <v>0</v>
      </c>
      <c r="M23" s="123">
        <f t="shared" si="6"/>
        <v>1</v>
      </c>
      <c r="N23" s="123"/>
    </row>
    <row r="24" spans="1:14" s="124" customFormat="1" ht="42.75">
      <c r="A24" s="119" t="s">
        <v>141</v>
      </c>
      <c r="B24" s="143">
        <f>B23+1</f>
        <v>19</v>
      </c>
      <c r="C24" s="121" t="s">
        <v>142</v>
      </c>
      <c r="D24" s="144" t="s">
        <v>243</v>
      </c>
      <c r="E24" s="144"/>
      <c r="F24" s="122"/>
      <c r="G24" s="144" t="s">
        <v>55</v>
      </c>
      <c r="H24" s="144" t="s">
        <v>62</v>
      </c>
      <c r="I24" s="122" t="s">
        <v>50</v>
      </c>
      <c r="J24" s="144"/>
      <c r="K24" s="123">
        <f t="shared" si="4"/>
        <v>0</v>
      </c>
      <c r="L24" s="123">
        <f t="shared" si="5"/>
        <v>0</v>
      </c>
      <c r="M24" s="123">
        <f t="shared" si="6"/>
        <v>1</v>
      </c>
      <c r="N24" s="123"/>
    </row>
    <row r="25" spans="1:14" s="145" customFormat="1" ht="42.75">
      <c r="A25" s="142"/>
      <c r="B25" s="143">
        <v>20</v>
      </c>
      <c r="C25" s="139" t="s">
        <v>355</v>
      </c>
      <c r="D25" s="144"/>
      <c r="E25" s="144" t="s">
        <v>243</v>
      </c>
      <c r="F25" s="122" t="s">
        <v>103</v>
      </c>
      <c r="G25" s="144" t="s">
        <v>56</v>
      </c>
      <c r="H25" s="122" t="s">
        <v>57</v>
      </c>
      <c r="I25" s="122"/>
      <c r="J25" s="144"/>
      <c r="K25" s="123">
        <f t="shared" si="4"/>
        <v>0</v>
      </c>
      <c r="L25" s="123">
        <f t="shared" si="5"/>
        <v>0</v>
      </c>
      <c r="M25" s="123">
        <f t="shared" si="6"/>
        <v>0</v>
      </c>
      <c r="N25" s="123"/>
    </row>
    <row r="26" spans="1:14" s="124" customFormat="1" ht="42.75">
      <c r="A26" s="119" t="s">
        <v>143</v>
      </c>
      <c r="B26" s="143">
        <f>B25+1</f>
        <v>21</v>
      </c>
      <c r="C26" s="121" t="s">
        <v>144</v>
      </c>
      <c r="D26" s="144" t="s">
        <v>243</v>
      </c>
      <c r="E26" s="144"/>
      <c r="F26" s="122"/>
      <c r="G26" s="144" t="s">
        <v>58</v>
      </c>
      <c r="H26" s="122" t="s">
        <v>57</v>
      </c>
      <c r="I26" s="122" t="s">
        <v>50</v>
      </c>
      <c r="J26" s="144"/>
      <c r="K26" s="123">
        <f t="shared" si="4"/>
        <v>0</v>
      </c>
      <c r="L26" s="123">
        <f t="shared" si="5"/>
        <v>0</v>
      </c>
      <c r="M26" s="123">
        <f t="shared" si="6"/>
        <v>1</v>
      </c>
      <c r="N26" s="123"/>
    </row>
    <row r="27" spans="1:14" s="124" customFormat="1" ht="57">
      <c r="A27" s="119" t="s">
        <v>145</v>
      </c>
      <c r="B27" s="143">
        <f>B26+1</f>
        <v>22</v>
      </c>
      <c r="C27" s="121" t="s">
        <v>146</v>
      </c>
      <c r="D27" s="144" t="s">
        <v>243</v>
      </c>
      <c r="E27" s="144"/>
      <c r="F27" s="122"/>
      <c r="G27" s="144" t="s">
        <v>59</v>
      </c>
      <c r="H27" s="122" t="s">
        <v>60</v>
      </c>
      <c r="I27" s="122" t="s">
        <v>50</v>
      </c>
      <c r="J27" s="144"/>
      <c r="K27" s="123">
        <f t="shared" si="4"/>
        <v>0</v>
      </c>
      <c r="L27" s="123">
        <f t="shared" si="5"/>
        <v>0</v>
      </c>
      <c r="M27" s="123">
        <f t="shared" si="6"/>
        <v>1</v>
      </c>
      <c r="N27" s="123"/>
    </row>
    <row r="28" spans="1:14" s="8" customFormat="1" ht="42.75">
      <c r="A28" s="10" t="s">
        <v>147</v>
      </c>
      <c r="B28" s="146">
        <f>B27+1</f>
        <v>23</v>
      </c>
      <c r="C28" s="115" t="s">
        <v>148</v>
      </c>
      <c r="D28" s="147"/>
      <c r="E28" s="147" t="s">
        <v>243</v>
      </c>
      <c r="F28" s="88" t="s">
        <v>102</v>
      </c>
      <c r="G28" s="147" t="s">
        <v>61</v>
      </c>
      <c r="H28" s="147" t="s">
        <v>62</v>
      </c>
      <c r="I28" s="88" t="s">
        <v>49</v>
      </c>
      <c r="J28" s="147"/>
      <c r="K28" s="25">
        <f t="shared" si="4"/>
        <v>0</v>
      </c>
      <c r="L28" s="25">
        <f t="shared" si="5"/>
        <v>0</v>
      </c>
      <c r="M28" s="25">
        <f t="shared" si="6"/>
        <v>1</v>
      </c>
      <c r="N28" s="25"/>
    </row>
    <row r="29" spans="1:14" s="124" customFormat="1" ht="57">
      <c r="A29" s="119" t="s">
        <v>149</v>
      </c>
      <c r="B29" s="143">
        <f>B28+1</f>
        <v>24</v>
      </c>
      <c r="C29" s="121" t="s">
        <v>150</v>
      </c>
      <c r="D29" s="144"/>
      <c r="E29" s="144" t="s">
        <v>243</v>
      </c>
      <c r="F29" s="122" t="s">
        <v>102</v>
      </c>
      <c r="G29" s="144" t="s">
        <v>63</v>
      </c>
      <c r="H29" s="122" t="s">
        <v>284</v>
      </c>
      <c r="I29" s="122" t="s">
        <v>49</v>
      </c>
      <c r="J29" s="144"/>
      <c r="K29" s="123">
        <f t="shared" si="4"/>
        <v>0</v>
      </c>
      <c r="L29" s="123">
        <f t="shared" si="5"/>
        <v>0</v>
      </c>
      <c r="M29" s="123">
        <f t="shared" si="6"/>
        <v>1</v>
      </c>
      <c r="N29" s="123"/>
    </row>
    <row r="30" spans="1:14" s="8" customFormat="1" ht="72.75" customHeight="1" thickBot="1">
      <c r="A30" s="10" t="s">
        <v>151</v>
      </c>
      <c r="B30" s="146">
        <f>B29+1</f>
        <v>25</v>
      </c>
      <c r="C30" s="115" t="s">
        <v>16</v>
      </c>
      <c r="D30" s="147" t="s">
        <v>243</v>
      </c>
      <c r="E30" s="147"/>
      <c r="F30" s="88"/>
      <c r="G30" s="147" t="s">
        <v>64</v>
      </c>
      <c r="H30" s="147" t="s">
        <v>62</v>
      </c>
      <c r="I30" s="88" t="s">
        <v>50</v>
      </c>
      <c r="J30" s="147"/>
      <c r="K30" s="25">
        <f t="shared" si="4"/>
        <v>0</v>
      </c>
      <c r="L30" s="25">
        <f t="shared" si="5"/>
        <v>0</v>
      </c>
      <c r="M30" s="25">
        <f t="shared" si="6"/>
        <v>1</v>
      </c>
      <c r="N30" s="25"/>
    </row>
    <row r="31" spans="1:14" s="159" customFormat="1" ht="16.5" thickBot="1" thickTop="1">
      <c r="A31" s="157"/>
      <c r="B31" s="100"/>
      <c r="C31" s="113" t="s">
        <v>2</v>
      </c>
      <c r="D31" s="89">
        <f>COUNTIF(D22:D30,"x")</f>
        <v>5</v>
      </c>
      <c r="E31" s="89">
        <f>COUNTIF(E22:E30,"x")</f>
        <v>4</v>
      </c>
      <c r="F31" s="89">
        <f>COUNTIF(F22:F30,"ja")</f>
        <v>3</v>
      </c>
      <c r="G31" s="89" t="str">
        <f>IF(ISERROR(N31),"Kategorie nicht relevant",N31)</f>
        <v>Produktschutz-Index 0,63 (von max. 1)</v>
      </c>
      <c r="H31" s="92"/>
      <c r="I31" s="93"/>
      <c r="J31" s="89">
        <f>IF(ISERROR(P31),"Kategorie nicht relevant",P31)</f>
        <v>0</v>
      </c>
      <c r="K31" s="158"/>
      <c r="L31" s="158"/>
      <c r="M31" s="158"/>
      <c r="N31" s="158" t="str">
        <f>"Produktschutz-Index "&amp;TEXT(COUNTIF(D22:D30,"x")/(SUM(M22:M30)),"0,00")&amp;" (von max. 1)"</f>
        <v>Produktschutz-Index 0,63 (von max. 1)</v>
      </c>
    </row>
    <row r="32" spans="2:14" s="5" customFormat="1" ht="21.75" customHeight="1" thickBot="1">
      <c r="B32" s="155"/>
      <c r="C32" s="156" t="s">
        <v>152</v>
      </c>
      <c r="D32" s="28"/>
      <c r="E32" s="28"/>
      <c r="F32" s="28"/>
      <c r="G32" s="28"/>
      <c r="H32" s="28"/>
      <c r="I32" s="28"/>
      <c r="J32" s="28"/>
      <c r="K32" s="29">
        <f>SUM(K22:K30)</f>
        <v>0</v>
      </c>
      <c r="L32" s="25">
        <f>SUM(L22:L30)</f>
        <v>0</v>
      </c>
      <c r="M32" s="25"/>
      <c r="N32" s="25"/>
    </row>
    <row r="33" spans="1:14" s="132" customFormat="1" ht="72" customHeight="1">
      <c r="A33" s="128" t="s">
        <v>153</v>
      </c>
      <c r="B33" s="148">
        <v>26</v>
      </c>
      <c r="C33" s="134" t="s">
        <v>154</v>
      </c>
      <c r="D33" s="149" t="s">
        <v>243</v>
      </c>
      <c r="E33" s="149"/>
      <c r="F33" s="130"/>
      <c r="G33" s="149" t="s">
        <v>65</v>
      </c>
      <c r="H33" s="130" t="s">
        <v>284</v>
      </c>
      <c r="I33" s="130" t="s">
        <v>50</v>
      </c>
      <c r="J33" s="149"/>
      <c r="K33" s="131">
        <f>IF(AND(E33="x",F33=""),1,0)</f>
        <v>0</v>
      </c>
      <c r="L33" s="131">
        <f>IF(AND(D33="",E33="",F33=""),1,0)</f>
        <v>0</v>
      </c>
      <c r="M33" s="131">
        <f>IF(AND(E33="x",F33="nein"),0,1)</f>
        <v>1</v>
      </c>
      <c r="N33" s="131"/>
    </row>
    <row r="34" spans="1:14" s="8" customFormat="1" ht="57.75" thickBot="1">
      <c r="A34" s="10" t="s">
        <v>155</v>
      </c>
      <c r="B34" s="103">
        <f>B33+1</f>
        <v>27</v>
      </c>
      <c r="C34" s="115" t="s">
        <v>358</v>
      </c>
      <c r="D34" s="90" t="s">
        <v>243</v>
      </c>
      <c r="E34" s="90"/>
      <c r="F34" s="88"/>
      <c r="G34" s="90" t="s">
        <v>66</v>
      </c>
      <c r="H34" s="147" t="s">
        <v>67</v>
      </c>
      <c r="I34" s="88" t="s">
        <v>50</v>
      </c>
      <c r="J34" s="90"/>
      <c r="K34" s="25">
        <f>IF(AND(E34="x",F34=""),1,0)</f>
        <v>0</v>
      </c>
      <c r="L34" s="25">
        <f>IF(AND(D34="",E34="",F34=""),1,0)</f>
        <v>0</v>
      </c>
      <c r="M34" s="25">
        <f>IF(AND(E34="x",F34="nein"),0,1)</f>
        <v>1</v>
      </c>
      <c r="N34" s="25"/>
    </row>
    <row r="35" spans="1:14" s="159" customFormat="1" ht="16.5" thickBot="1" thickTop="1">
      <c r="A35" s="157"/>
      <c r="B35" s="100"/>
      <c r="C35" s="113" t="s">
        <v>3</v>
      </c>
      <c r="D35" s="89">
        <f>COUNTIF(D33:D34,"x")</f>
        <v>2</v>
      </c>
      <c r="E35" s="89">
        <f>COUNTIF(E33:E34,"x")</f>
        <v>0</v>
      </c>
      <c r="F35" s="89">
        <f>COUNTIF(F33:F34,"ja")</f>
        <v>0</v>
      </c>
      <c r="G35" s="89" t="str">
        <f>IF(ISERROR(N35),"Kategorie nicht relevant",N35)</f>
        <v>Produktschutz-Index 1,00 (von max. 1)</v>
      </c>
      <c r="H35" s="93"/>
      <c r="I35" s="93"/>
      <c r="J35" s="89">
        <f>IF(ISERROR(P35),"Kategorie nicht relevant",P35)</f>
        <v>0</v>
      </c>
      <c r="K35" s="158"/>
      <c r="L35" s="158"/>
      <c r="M35" s="158">
        <f>IF(AND(E35="x",F35="nein"),0,1)</f>
        <v>1</v>
      </c>
      <c r="N35" s="158" t="str">
        <f>"Produktschutz-Index "&amp;TEXT(COUNTIF(D33:D34,"x")/(SUM(M33:M34)),"0,00")&amp;" (von max. 1)"</f>
        <v>Produktschutz-Index 1,00 (von max. 1)</v>
      </c>
    </row>
    <row r="36" spans="1:14" s="24" customFormat="1" ht="24.75" customHeight="1" thickBot="1">
      <c r="A36" s="21"/>
      <c r="B36" s="162"/>
      <c r="C36" s="163" t="s">
        <v>156</v>
      </c>
      <c r="D36" s="164"/>
      <c r="E36" s="27"/>
      <c r="F36" s="27"/>
      <c r="G36" s="27"/>
      <c r="H36" s="27"/>
      <c r="I36" s="27"/>
      <c r="J36" s="27"/>
      <c r="K36" s="23">
        <f>SUM(K33:K34)</f>
        <v>0</v>
      </c>
      <c r="L36" s="25">
        <f>SUM(L33:L34)</f>
        <v>0</v>
      </c>
      <c r="M36" s="25"/>
      <c r="N36" s="25"/>
    </row>
    <row r="37" spans="2:14" s="5" customFormat="1" ht="21.75" customHeight="1" thickBot="1">
      <c r="B37" s="101"/>
      <c r="C37" s="114" t="s">
        <v>157</v>
      </c>
      <c r="D37" s="28"/>
      <c r="E37" s="28"/>
      <c r="F37" s="28"/>
      <c r="G37" s="28"/>
      <c r="H37" s="28"/>
      <c r="I37" s="28"/>
      <c r="J37" s="28"/>
      <c r="K37" s="29"/>
      <c r="L37" s="25"/>
      <c r="M37" s="25"/>
      <c r="N37" s="25"/>
    </row>
    <row r="38" spans="1:14" s="31" customFormat="1" ht="28.5">
      <c r="A38" s="30" t="s">
        <v>158</v>
      </c>
      <c r="B38" s="103">
        <v>28</v>
      </c>
      <c r="C38" s="115" t="s">
        <v>159</v>
      </c>
      <c r="D38" s="90"/>
      <c r="E38" s="90" t="s">
        <v>243</v>
      </c>
      <c r="F38" s="88" t="s">
        <v>102</v>
      </c>
      <c r="G38" s="90" t="s">
        <v>68</v>
      </c>
      <c r="H38" s="88" t="s">
        <v>284</v>
      </c>
      <c r="I38" s="88" t="s">
        <v>49</v>
      </c>
      <c r="J38" s="90"/>
      <c r="K38" s="25">
        <f aca="true" t="shared" si="7" ref="K38:K50">IF(AND(E38="x",F38=""),1,0)</f>
        <v>0</v>
      </c>
      <c r="L38" s="25">
        <f aca="true" t="shared" si="8" ref="L38:L50">IF(AND(D38="",E38="",F38=""),1,0)</f>
        <v>0</v>
      </c>
      <c r="M38" s="25">
        <f aca="true" t="shared" si="9" ref="M38:M50">IF(AND(E38="x",F38="nein"),0,1)</f>
        <v>1</v>
      </c>
      <c r="N38" s="25"/>
    </row>
    <row r="39" spans="1:14" s="124" customFormat="1" ht="45" customHeight="1">
      <c r="A39" s="119" t="s">
        <v>160</v>
      </c>
      <c r="B39" s="150">
        <f aca="true" t="shared" si="10" ref="B39:B48">B38+1</f>
        <v>29</v>
      </c>
      <c r="C39" s="121" t="s">
        <v>333</v>
      </c>
      <c r="D39" s="151"/>
      <c r="E39" s="151" t="s">
        <v>243</v>
      </c>
      <c r="F39" s="122" t="s">
        <v>103</v>
      </c>
      <c r="G39" s="151" t="s">
        <v>69</v>
      </c>
      <c r="H39" s="122" t="s">
        <v>284</v>
      </c>
      <c r="I39" s="122"/>
      <c r="J39" s="151"/>
      <c r="K39" s="123">
        <f t="shared" si="7"/>
        <v>0</v>
      </c>
      <c r="L39" s="123">
        <f t="shared" si="8"/>
        <v>0</v>
      </c>
      <c r="M39" s="123">
        <f t="shared" si="9"/>
        <v>0</v>
      </c>
      <c r="N39" s="123"/>
    </row>
    <row r="40" spans="1:14" s="124" customFormat="1" ht="42.75">
      <c r="A40" s="119" t="s">
        <v>161</v>
      </c>
      <c r="B40" s="150">
        <f t="shared" si="10"/>
        <v>30</v>
      </c>
      <c r="C40" s="121" t="s">
        <v>162</v>
      </c>
      <c r="D40" s="151" t="s">
        <v>243</v>
      </c>
      <c r="E40" s="151"/>
      <c r="F40" s="122"/>
      <c r="G40" s="151" t="s">
        <v>70</v>
      </c>
      <c r="H40" s="122" t="s">
        <v>71</v>
      </c>
      <c r="I40" s="122" t="s">
        <v>50</v>
      </c>
      <c r="J40" s="151"/>
      <c r="K40" s="123">
        <f t="shared" si="7"/>
        <v>0</v>
      </c>
      <c r="L40" s="123">
        <f t="shared" si="8"/>
        <v>0</v>
      </c>
      <c r="M40" s="123">
        <f t="shared" si="9"/>
        <v>1</v>
      </c>
      <c r="N40" s="123"/>
    </row>
    <row r="41" spans="1:14" s="124" customFormat="1" ht="28.5">
      <c r="A41" s="119" t="s">
        <v>163</v>
      </c>
      <c r="B41" s="150">
        <f t="shared" si="10"/>
        <v>31</v>
      </c>
      <c r="C41" s="121" t="s">
        <v>164</v>
      </c>
      <c r="D41" s="151"/>
      <c r="E41" s="151" t="s">
        <v>243</v>
      </c>
      <c r="F41" s="122" t="s">
        <v>102</v>
      </c>
      <c r="G41" s="151" t="s">
        <v>72</v>
      </c>
      <c r="H41" s="122" t="s">
        <v>284</v>
      </c>
      <c r="I41" s="122" t="s">
        <v>49</v>
      </c>
      <c r="J41" s="151"/>
      <c r="K41" s="123">
        <f t="shared" si="7"/>
        <v>0</v>
      </c>
      <c r="L41" s="123">
        <f t="shared" si="8"/>
        <v>0</v>
      </c>
      <c r="M41" s="123">
        <f t="shared" si="9"/>
        <v>1</v>
      </c>
      <c r="N41" s="123"/>
    </row>
    <row r="42" spans="1:14" s="124" customFormat="1" ht="42.75">
      <c r="A42" s="119" t="s">
        <v>165</v>
      </c>
      <c r="B42" s="150">
        <f t="shared" si="10"/>
        <v>32</v>
      </c>
      <c r="C42" s="121" t="s">
        <v>166</v>
      </c>
      <c r="D42" s="151" t="s">
        <v>243</v>
      </c>
      <c r="E42" s="151"/>
      <c r="F42" s="122"/>
      <c r="G42" s="151" t="s">
        <v>73</v>
      </c>
      <c r="H42" s="122" t="s">
        <v>284</v>
      </c>
      <c r="I42" s="122" t="s">
        <v>50</v>
      </c>
      <c r="J42" s="151"/>
      <c r="K42" s="123">
        <f t="shared" si="7"/>
        <v>0</v>
      </c>
      <c r="L42" s="123">
        <f t="shared" si="8"/>
        <v>0</v>
      </c>
      <c r="M42" s="123">
        <f t="shared" si="9"/>
        <v>1</v>
      </c>
      <c r="N42" s="123"/>
    </row>
    <row r="43" spans="1:14" s="124" customFormat="1" ht="28.5">
      <c r="A43" s="119" t="s">
        <v>167</v>
      </c>
      <c r="B43" s="150">
        <f t="shared" si="10"/>
        <v>33</v>
      </c>
      <c r="C43" s="121" t="s">
        <v>168</v>
      </c>
      <c r="D43" s="151" t="s">
        <v>243</v>
      </c>
      <c r="E43" s="151"/>
      <c r="F43" s="122"/>
      <c r="G43" s="151" t="s">
        <v>74</v>
      </c>
      <c r="H43" s="122" t="s">
        <v>284</v>
      </c>
      <c r="I43" s="122" t="s">
        <v>50</v>
      </c>
      <c r="J43" s="151"/>
      <c r="K43" s="123">
        <f t="shared" si="7"/>
        <v>0</v>
      </c>
      <c r="L43" s="123">
        <f t="shared" si="8"/>
        <v>0</v>
      </c>
      <c r="M43" s="123">
        <f t="shared" si="9"/>
        <v>1</v>
      </c>
      <c r="N43" s="123"/>
    </row>
    <row r="44" spans="1:14" s="124" customFormat="1" ht="42.75">
      <c r="A44" s="119" t="s">
        <v>169</v>
      </c>
      <c r="B44" s="150">
        <f t="shared" si="10"/>
        <v>34</v>
      </c>
      <c r="C44" s="121" t="s">
        <v>17</v>
      </c>
      <c r="D44" s="151"/>
      <c r="E44" s="151" t="s">
        <v>243</v>
      </c>
      <c r="F44" s="122" t="s">
        <v>103</v>
      </c>
      <c r="G44" s="151" t="s">
        <v>75</v>
      </c>
      <c r="H44" s="122" t="s">
        <v>284</v>
      </c>
      <c r="I44" s="122"/>
      <c r="J44" s="151"/>
      <c r="K44" s="123">
        <f t="shared" si="7"/>
        <v>0</v>
      </c>
      <c r="L44" s="123">
        <f t="shared" si="8"/>
        <v>0</v>
      </c>
      <c r="M44" s="123">
        <f t="shared" si="9"/>
        <v>0</v>
      </c>
      <c r="N44" s="123"/>
    </row>
    <row r="45" spans="1:14" s="124" customFormat="1" ht="42.75">
      <c r="A45" s="119" t="s">
        <v>170</v>
      </c>
      <c r="B45" s="150">
        <f t="shared" si="10"/>
        <v>35</v>
      </c>
      <c r="C45" s="121" t="s">
        <v>171</v>
      </c>
      <c r="D45" s="151" t="s">
        <v>243</v>
      </c>
      <c r="E45" s="151"/>
      <c r="F45" s="122"/>
      <c r="G45" s="151" t="s">
        <v>76</v>
      </c>
      <c r="H45" s="144" t="s">
        <v>62</v>
      </c>
      <c r="I45" s="122" t="s">
        <v>50</v>
      </c>
      <c r="J45" s="151"/>
      <c r="K45" s="123">
        <f t="shared" si="7"/>
        <v>0</v>
      </c>
      <c r="L45" s="123">
        <f t="shared" si="8"/>
        <v>0</v>
      </c>
      <c r="M45" s="123">
        <f t="shared" si="9"/>
        <v>1</v>
      </c>
      <c r="N45" s="123"/>
    </row>
    <row r="46" spans="1:14" s="124" customFormat="1" ht="29.25" customHeight="1">
      <c r="A46" s="119" t="s">
        <v>172</v>
      </c>
      <c r="B46" s="150">
        <f t="shared" si="10"/>
        <v>36</v>
      </c>
      <c r="C46" s="121" t="s">
        <v>173</v>
      </c>
      <c r="D46" s="151"/>
      <c r="E46" s="151"/>
      <c r="F46" s="122"/>
      <c r="G46" s="151" t="s">
        <v>77</v>
      </c>
      <c r="H46" s="144" t="s">
        <v>62</v>
      </c>
      <c r="I46" s="122"/>
      <c r="J46" s="151"/>
      <c r="K46" s="123">
        <f t="shared" si="7"/>
        <v>0</v>
      </c>
      <c r="L46" s="123">
        <f t="shared" si="8"/>
        <v>1</v>
      </c>
      <c r="M46" s="123">
        <f t="shared" si="9"/>
        <v>1</v>
      </c>
      <c r="N46" s="123"/>
    </row>
    <row r="47" spans="1:14" s="145" customFormat="1" ht="42.75">
      <c r="A47" s="142" t="s">
        <v>174</v>
      </c>
      <c r="B47" s="150">
        <f t="shared" si="10"/>
        <v>37</v>
      </c>
      <c r="C47" s="121" t="s">
        <v>175</v>
      </c>
      <c r="D47" s="151"/>
      <c r="E47" s="151"/>
      <c r="F47" s="122"/>
      <c r="G47" s="151" t="s">
        <v>78</v>
      </c>
      <c r="H47" s="144" t="s">
        <v>62</v>
      </c>
      <c r="I47" s="122"/>
      <c r="J47" s="151"/>
      <c r="K47" s="123">
        <f t="shared" si="7"/>
        <v>0</v>
      </c>
      <c r="L47" s="123">
        <f t="shared" si="8"/>
        <v>1</v>
      </c>
      <c r="M47" s="123">
        <f t="shared" si="9"/>
        <v>1</v>
      </c>
      <c r="N47" s="123"/>
    </row>
    <row r="48" spans="1:14" s="124" customFormat="1" ht="42.75">
      <c r="A48" s="119" t="s">
        <v>176</v>
      </c>
      <c r="B48" s="150">
        <f t="shared" si="10"/>
        <v>38</v>
      </c>
      <c r="C48" s="121" t="s">
        <v>337</v>
      </c>
      <c r="D48" s="151"/>
      <c r="E48" s="151"/>
      <c r="F48" s="122"/>
      <c r="G48" s="151" t="s">
        <v>79</v>
      </c>
      <c r="H48" s="151"/>
      <c r="I48" s="122"/>
      <c r="J48" s="151"/>
      <c r="K48" s="123">
        <f t="shared" si="7"/>
        <v>0</v>
      </c>
      <c r="L48" s="123">
        <f t="shared" si="8"/>
        <v>1</v>
      </c>
      <c r="M48" s="123">
        <f t="shared" si="9"/>
        <v>1</v>
      </c>
      <c r="N48" s="123"/>
    </row>
    <row r="49" spans="1:14" s="124" customFormat="1" ht="28.5">
      <c r="A49" s="119"/>
      <c r="B49" s="150">
        <v>39</v>
      </c>
      <c r="C49" s="121" t="s">
        <v>177</v>
      </c>
      <c r="D49" s="151"/>
      <c r="E49" s="151" t="s">
        <v>243</v>
      </c>
      <c r="F49" s="122" t="s">
        <v>103</v>
      </c>
      <c r="G49" s="151" t="s">
        <v>80</v>
      </c>
      <c r="H49" s="151"/>
      <c r="I49" s="122"/>
      <c r="J49" s="151"/>
      <c r="K49" s="123">
        <f t="shared" si="7"/>
        <v>0</v>
      </c>
      <c r="L49" s="123">
        <f t="shared" si="8"/>
        <v>0</v>
      </c>
      <c r="M49" s="123">
        <f t="shared" si="9"/>
        <v>0</v>
      </c>
      <c r="N49" s="123"/>
    </row>
    <row r="50" spans="1:14" s="8" customFormat="1" ht="43.5" thickBot="1">
      <c r="A50" s="10"/>
      <c r="B50" s="103">
        <v>40</v>
      </c>
      <c r="C50" s="115" t="s">
        <v>178</v>
      </c>
      <c r="D50" s="90"/>
      <c r="E50" s="90" t="s">
        <v>243</v>
      </c>
      <c r="F50" s="88" t="s">
        <v>103</v>
      </c>
      <c r="G50" s="90" t="s">
        <v>81</v>
      </c>
      <c r="H50" s="90"/>
      <c r="I50" s="88"/>
      <c r="J50" s="90"/>
      <c r="K50" s="25">
        <f t="shared" si="7"/>
        <v>0</v>
      </c>
      <c r="L50" s="25">
        <f t="shared" si="8"/>
        <v>0</v>
      </c>
      <c r="M50" s="25">
        <f t="shared" si="9"/>
        <v>0</v>
      </c>
      <c r="N50" s="25"/>
    </row>
    <row r="51" spans="1:14" s="159" customFormat="1" ht="16.5" thickBot="1" thickTop="1">
      <c r="A51" s="157"/>
      <c r="B51" s="100"/>
      <c r="C51" s="113" t="s">
        <v>112</v>
      </c>
      <c r="D51" s="89">
        <f>COUNTIF(D38:D50,"x")</f>
        <v>4</v>
      </c>
      <c r="E51" s="89">
        <f>COUNTIF(E38:E50,"x")</f>
        <v>6</v>
      </c>
      <c r="F51" s="89">
        <f>COUNTIF(F38:F50,"ja")</f>
        <v>2</v>
      </c>
      <c r="G51" s="89" t="str">
        <f>IF(ISERROR(N51),"Kategorie nicht relevant",N51)</f>
        <v>Produktschutz-Index 0,44 (von max. 1)</v>
      </c>
      <c r="H51" s="93"/>
      <c r="I51" s="93"/>
      <c r="J51" s="89">
        <f>IF(ISERROR(P51),"Kategorie nicht relevant",P51)</f>
        <v>0</v>
      </c>
      <c r="K51" s="158"/>
      <c r="L51" s="158"/>
      <c r="M51" s="158"/>
      <c r="N51" s="158" t="str">
        <f>"Produktschutz-Index "&amp;TEXT(COUNTIF(D38:D50,"x")/(SUM(M38:M50)),"0,00")&amp;" (von max. 1)"</f>
        <v>Produktschutz-Index 0,44 (von max. 1)</v>
      </c>
    </row>
    <row r="52" spans="2:14" s="5" customFormat="1" ht="21.75" customHeight="1" thickBot="1">
      <c r="B52" s="155"/>
      <c r="C52" s="156" t="s">
        <v>179</v>
      </c>
      <c r="D52" s="28"/>
      <c r="E52" s="28"/>
      <c r="F52" s="28"/>
      <c r="G52" s="28"/>
      <c r="H52" s="28"/>
      <c r="I52" s="28"/>
      <c r="J52" s="28"/>
      <c r="K52" s="29">
        <f>SUM(K38:K50)</f>
        <v>0</v>
      </c>
      <c r="L52" s="25">
        <f>SUM(L38:L50)</f>
        <v>3</v>
      </c>
      <c r="M52" s="25"/>
      <c r="N52" s="25"/>
    </row>
    <row r="53" spans="1:14" s="153" customFormat="1" ht="28.5">
      <c r="A53" s="152" t="s">
        <v>180</v>
      </c>
      <c r="B53" s="148">
        <v>41</v>
      </c>
      <c r="C53" s="134" t="s">
        <v>338</v>
      </c>
      <c r="D53" s="149"/>
      <c r="E53" s="149" t="s">
        <v>243</v>
      </c>
      <c r="F53" s="130" t="s">
        <v>103</v>
      </c>
      <c r="G53" s="149" t="s">
        <v>82</v>
      </c>
      <c r="H53" s="149"/>
      <c r="I53" s="130"/>
      <c r="J53" s="149"/>
      <c r="K53" s="131">
        <f>IF(AND(E53="x",F53=""),1,0)</f>
        <v>0</v>
      </c>
      <c r="L53" s="131">
        <f>IF(AND(D53="",E53="",F53=""),1,0)</f>
        <v>0</v>
      </c>
      <c r="M53" s="131">
        <f>IF(AND(E53="x",F53="nein"),0,1)</f>
        <v>0</v>
      </c>
      <c r="N53" s="131"/>
    </row>
    <row r="54" spans="1:14" s="20" customFormat="1" ht="32.25" customHeight="1" thickBot="1">
      <c r="A54" s="14" t="s">
        <v>181</v>
      </c>
      <c r="B54" s="103">
        <v>42</v>
      </c>
      <c r="C54" s="115" t="s">
        <v>182</v>
      </c>
      <c r="D54" s="90"/>
      <c r="E54" s="90" t="s">
        <v>243</v>
      </c>
      <c r="F54" s="88" t="s">
        <v>103</v>
      </c>
      <c r="G54" s="90" t="s">
        <v>83</v>
      </c>
      <c r="H54" s="90"/>
      <c r="I54" s="88"/>
      <c r="J54" s="90"/>
      <c r="K54" s="25">
        <f>IF(AND(E54="x",F54=""),1,0)</f>
        <v>0</v>
      </c>
      <c r="L54" s="25">
        <f>IF(AND(D54="",E54="",F54=""),1,0)</f>
        <v>0</v>
      </c>
      <c r="M54" s="25">
        <f>IF(AND(E54="x",F54="nein"),0,1)</f>
        <v>0</v>
      </c>
      <c r="N54" s="25"/>
    </row>
    <row r="55" spans="1:14" s="161" customFormat="1" ht="18" customHeight="1" thickBot="1" thickTop="1">
      <c r="A55" s="160"/>
      <c r="B55" s="100"/>
      <c r="C55" s="113" t="s">
        <v>113</v>
      </c>
      <c r="D55" s="89">
        <f>COUNTIF(D53:D54,"x")</f>
        <v>0</v>
      </c>
      <c r="E55" s="89">
        <f>COUNTIF(E53:E54,"x")</f>
        <v>2</v>
      </c>
      <c r="F55" s="89">
        <f>COUNTIF(F53:F54,"ja")</f>
        <v>0</v>
      </c>
      <c r="G55" s="89" t="str">
        <f>IF(ISERROR(N55),"Kategorie nicht relevant",N55)</f>
        <v>Kategorie nicht relevant</v>
      </c>
      <c r="H55" s="93"/>
      <c r="I55" s="93"/>
      <c r="J55" s="89">
        <f>IF(ISERROR(P55),"Kategorie nicht relevant",P55)</f>
        <v>0</v>
      </c>
      <c r="K55" s="158"/>
      <c r="L55" s="158"/>
      <c r="M55" s="158"/>
      <c r="N55" s="158" t="e">
        <f>"Produktschutz-Index "&amp;TEXT(COUNTIF(D53:D54,"x")/(SUM(M53:M54)),"0,00")&amp;" (von max. 1)"</f>
        <v>#DIV/0!</v>
      </c>
    </row>
    <row r="56" spans="2:14" s="5" customFormat="1" ht="21.75" customHeight="1" thickBot="1">
      <c r="B56" s="155"/>
      <c r="C56" s="156" t="s">
        <v>183</v>
      </c>
      <c r="D56" s="28"/>
      <c r="E56" s="28"/>
      <c r="F56" s="28"/>
      <c r="G56" s="28"/>
      <c r="H56" s="28"/>
      <c r="I56" s="28"/>
      <c r="J56" s="28"/>
      <c r="K56" s="29">
        <f>SUM(K53:K54)</f>
        <v>0</v>
      </c>
      <c r="L56" s="25">
        <f>SUM(L53:L54)</f>
        <v>0</v>
      </c>
      <c r="M56" s="25"/>
      <c r="N56" s="25"/>
    </row>
    <row r="57" spans="1:14" s="8" customFormat="1" ht="28.5">
      <c r="A57" s="10" t="s">
        <v>184</v>
      </c>
      <c r="B57" s="154">
        <v>43</v>
      </c>
      <c r="C57" s="115" t="s">
        <v>185</v>
      </c>
      <c r="D57" s="90" t="s">
        <v>243</v>
      </c>
      <c r="E57" s="90"/>
      <c r="F57" s="88"/>
      <c r="G57" s="90" t="s">
        <v>84</v>
      </c>
      <c r="H57" s="90"/>
      <c r="I57" s="88"/>
      <c r="J57" s="90"/>
      <c r="K57" s="25">
        <f aca="true" t="shared" si="11" ref="K57:K64">IF(AND(E57="x",F57=""),1,0)</f>
        <v>0</v>
      </c>
      <c r="L57" s="25">
        <f aca="true" t="shared" si="12" ref="L57:L64">IF(AND(D57="",E57="",F57=""),1,0)</f>
        <v>0</v>
      </c>
      <c r="M57" s="25">
        <f aca="true" t="shared" si="13" ref="M57:M64">IF(AND(E57="x",F57="nein"),0,1)</f>
        <v>1</v>
      </c>
      <c r="N57" s="25"/>
    </row>
    <row r="58" spans="1:14" s="124" customFormat="1" ht="28.5">
      <c r="A58" s="119" t="s">
        <v>186</v>
      </c>
      <c r="B58" s="150">
        <f aca="true" t="shared" si="14" ref="B58:B64">B57+1</f>
        <v>44</v>
      </c>
      <c r="C58" s="121" t="s">
        <v>187</v>
      </c>
      <c r="D58" s="151"/>
      <c r="E58" s="151" t="s">
        <v>243</v>
      </c>
      <c r="F58" s="122" t="s">
        <v>102</v>
      </c>
      <c r="G58" s="151" t="s">
        <v>85</v>
      </c>
      <c r="H58" s="151"/>
      <c r="I58" s="122"/>
      <c r="J58" s="151"/>
      <c r="K58" s="123">
        <f t="shared" si="11"/>
        <v>0</v>
      </c>
      <c r="L58" s="123">
        <f t="shared" si="12"/>
        <v>0</v>
      </c>
      <c r="M58" s="123">
        <f t="shared" si="13"/>
        <v>1</v>
      </c>
      <c r="N58" s="123"/>
    </row>
    <row r="59" spans="1:14" s="124" customFormat="1" ht="28.5">
      <c r="A59" s="119" t="s">
        <v>188</v>
      </c>
      <c r="B59" s="150">
        <f t="shared" si="14"/>
        <v>45</v>
      </c>
      <c r="C59" s="121" t="s">
        <v>189</v>
      </c>
      <c r="D59" s="151" t="s">
        <v>243</v>
      </c>
      <c r="E59" s="151"/>
      <c r="F59" s="122"/>
      <c r="G59" s="151" t="s">
        <v>86</v>
      </c>
      <c r="H59" s="151"/>
      <c r="I59" s="122"/>
      <c r="J59" s="151"/>
      <c r="K59" s="123">
        <f t="shared" si="11"/>
        <v>0</v>
      </c>
      <c r="L59" s="123">
        <f t="shared" si="12"/>
        <v>0</v>
      </c>
      <c r="M59" s="123">
        <f t="shared" si="13"/>
        <v>1</v>
      </c>
      <c r="N59" s="123"/>
    </row>
    <row r="60" spans="1:14" s="124" customFormat="1" ht="57">
      <c r="A60" s="119" t="s">
        <v>190</v>
      </c>
      <c r="B60" s="150">
        <f t="shared" si="14"/>
        <v>46</v>
      </c>
      <c r="C60" s="121" t="s">
        <v>191</v>
      </c>
      <c r="D60" s="151" t="s">
        <v>243</v>
      </c>
      <c r="E60" s="151"/>
      <c r="F60" s="122"/>
      <c r="G60" s="151" t="s">
        <v>87</v>
      </c>
      <c r="H60" s="151"/>
      <c r="I60" s="122"/>
      <c r="J60" s="151"/>
      <c r="K60" s="123">
        <f t="shared" si="11"/>
        <v>0</v>
      </c>
      <c r="L60" s="123">
        <f t="shared" si="12"/>
        <v>0</v>
      </c>
      <c r="M60" s="123">
        <f t="shared" si="13"/>
        <v>1</v>
      </c>
      <c r="N60" s="123"/>
    </row>
    <row r="61" spans="1:14" s="124" customFormat="1" ht="71.25">
      <c r="A61" s="119" t="s">
        <v>192</v>
      </c>
      <c r="B61" s="150">
        <f t="shared" si="14"/>
        <v>47</v>
      </c>
      <c r="C61" s="121" t="s">
        <v>193</v>
      </c>
      <c r="D61" s="151" t="s">
        <v>243</v>
      </c>
      <c r="E61" s="151"/>
      <c r="F61" s="122"/>
      <c r="G61" s="151" t="s">
        <v>88</v>
      </c>
      <c r="H61" s="151"/>
      <c r="I61" s="122"/>
      <c r="J61" s="151"/>
      <c r="K61" s="123">
        <f t="shared" si="11"/>
        <v>0</v>
      </c>
      <c r="L61" s="123">
        <f t="shared" si="12"/>
        <v>0</v>
      </c>
      <c r="M61" s="123">
        <f t="shared" si="13"/>
        <v>1</v>
      </c>
      <c r="N61" s="123"/>
    </row>
    <row r="62" spans="1:14" s="124" customFormat="1" ht="28.5">
      <c r="A62" s="119" t="s">
        <v>194</v>
      </c>
      <c r="B62" s="150">
        <f t="shared" si="14"/>
        <v>48</v>
      </c>
      <c r="C62" s="121" t="s">
        <v>195</v>
      </c>
      <c r="D62" s="151" t="s">
        <v>243</v>
      </c>
      <c r="E62" s="151"/>
      <c r="F62" s="122"/>
      <c r="G62" s="151" t="s">
        <v>89</v>
      </c>
      <c r="H62" s="151"/>
      <c r="I62" s="122"/>
      <c r="J62" s="151"/>
      <c r="K62" s="123">
        <f t="shared" si="11"/>
        <v>0</v>
      </c>
      <c r="L62" s="123">
        <f t="shared" si="12"/>
        <v>0</v>
      </c>
      <c r="M62" s="123">
        <f t="shared" si="13"/>
        <v>1</v>
      </c>
      <c r="N62" s="123"/>
    </row>
    <row r="63" spans="1:14" s="124" customFormat="1" ht="71.25">
      <c r="A63" s="119" t="s">
        <v>196</v>
      </c>
      <c r="B63" s="150">
        <f t="shared" si="14"/>
        <v>49</v>
      </c>
      <c r="C63" s="121" t="s">
        <v>197</v>
      </c>
      <c r="D63" s="151" t="s">
        <v>243</v>
      </c>
      <c r="E63" s="151"/>
      <c r="F63" s="122"/>
      <c r="G63" s="151" t="s">
        <v>90</v>
      </c>
      <c r="H63" s="151"/>
      <c r="I63" s="122"/>
      <c r="J63" s="151"/>
      <c r="K63" s="123">
        <f t="shared" si="11"/>
        <v>0</v>
      </c>
      <c r="L63" s="123">
        <f t="shared" si="12"/>
        <v>0</v>
      </c>
      <c r="M63" s="123">
        <f t="shared" si="13"/>
        <v>1</v>
      </c>
      <c r="N63" s="123"/>
    </row>
    <row r="64" spans="1:14" s="8" customFormat="1" ht="29.25" thickBot="1">
      <c r="A64" s="10" t="s">
        <v>198</v>
      </c>
      <c r="B64" s="103">
        <f t="shared" si="14"/>
        <v>50</v>
      </c>
      <c r="C64" s="115" t="s">
        <v>199</v>
      </c>
      <c r="D64" s="90"/>
      <c r="E64" s="90" t="s">
        <v>243</v>
      </c>
      <c r="F64" s="88" t="s">
        <v>103</v>
      </c>
      <c r="G64" s="90" t="s">
        <v>91</v>
      </c>
      <c r="H64" s="90"/>
      <c r="I64" s="88"/>
      <c r="J64" s="90"/>
      <c r="K64" s="25">
        <f t="shared" si="11"/>
        <v>0</v>
      </c>
      <c r="L64" s="25">
        <f t="shared" si="12"/>
        <v>0</v>
      </c>
      <c r="M64" s="25">
        <f t="shared" si="13"/>
        <v>0</v>
      </c>
      <c r="N64" s="25"/>
    </row>
    <row r="65" spans="1:14" s="159" customFormat="1" ht="16.5" thickBot="1" thickTop="1">
      <c r="A65" s="157"/>
      <c r="B65" s="100"/>
      <c r="C65" s="113" t="s">
        <v>114</v>
      </c>
      <c r="D65" s="89">
        <f>COUNTIF(D57:D64,"x")</f>
        <v>6</v>
      </c>
      <c r="E65" s="89">
        <f>COUNTIF(E57:E64,"x")</f>
        <v>2</v>
      </c>
      <c r="F65" s="89">
        <f>COUNTIF(F57:F64,"ja")</f>
        <v>1</v>
      </c>
      <c r="G65" s="89" t="str">
        <f>IF(ISERROR(N65),"Kategorie nicht relevant",N65)</f>
        <v>Produktschutz-Index 0,86 (von max. 1)</v>
      </c>
      <c r="H65" s="93"/>
      <c r="I65" s="93"/>
      <c r="J65" s="89">
        <f>IF(ISERROR(P65),"Kategorie nicht relevant",P65)</f>
        <v>0</v>
      </c>
      <c r="K65" s="158"/>
      <c r="L65" s="158"/>
      <c r="M65" s="158"/>
      <c r="N65" s="158" t="str">
        <f>"Produktschutz-Index "&amp;TEXT(COUNTIF(D57:D64,"x")/(SUM(M57:M64)),"0,00")&amp;" (von max. 1)"</f>
        <v>Produktschutz-Index 0,86 (von max. 1)</v>
      </c>
    </row>
    <row r="66" spans="2:14" s="5" customFormat="1" ht="21.75" customHeight="1" thickBot="1">
      <c r="B66" s="155"/>
      <c r="C66" s="156" t="s">
        <v>200</v>
      </c>
      <c r="D66" s="28"/>
      <c r="E66" s="28"/>
      <c r="F66" s="28"/>
      <c r="G66" s="28"/>
      <c r="H66" s="28"/>
      <c r="I66" s="28"/>
      <c r="J66" s="28"/>
      <c r="K66" s="25">
        <f>SUM(K57:K64)</f>
        <v>0</v>
      </c>
      <c r="L66" s="25">
        <f>SUM(L57:L64)</f>
        <v>0</v>
      </c>
      <c r="M66" s="25"/>
      <c r="N66" s="25"/>
    </row>
    <row r="67" spans="1:14" s="8" customFormat="1" ht="71.25">
      <c r="A67" s="10" t="s">
        <v>201</v>
      </c>
      <c r="B67" s="103">
        <v>51</v>
      </c>
      <c r="C67" s="115" t="s">
        <v>280</v>
      </c>
      <c r="D67" s="90"/>
      <c r="E67" s="90" t="s">
        <v>243</v>
      </c>
      <c r="F67" s="88" t="s">
        <v>102</v>
      </c>
      <c r="G67" s="90" t="s">
        <v>92</v>
      </c>
      <c r="H67" s="90"/>
      <c r="I67" s="88"/>
      <c r="J67" s="90"/>
      <c r="K67" s="25">
        <f aca="true" t="shared" si="15" ref="K67:K73">IF(AND(E67="x",F67=""),1,0)</f>
        <v>0</v>
      </c>
      <c r="L67" s="25">
        <f aca="true" t="shared" si="16" ref="L67:L73">IF(AND(D67="",E67="",F67=""),1,0)</f>
        <v>0</v>
      </c>
      <c r="M67" s="25">
        <f aca="true" t="shared" si="17" ref="M67:M73">IF(AND(E67="x",F67="nein"),0,1)</f>
        <v>1</v>
      </c>
      <c r="N67" s="25"/>
    </row>
    <row r="68" spans="1:14" s="124" customFormat="1" ht="42.75">
      <c r="A68" s="119" t="s">
        <v>202</v>
      </c>
      <c r="B68" s="150">
        <f>B67+1</f>
        <v>52</v>
      </c>
      <c r="C68" s="121" t="s">
        <v>292</v>
      </c>
      <c r="D68" s="151" t="s">
        <v>243</v>
      </c>
      <c r="E68" s="151"/>
      <c r="F68" s="122"/>
      <c r="G68" s="151" t="s">
        <v>254</v>
      </c>
      <c r="H68" s="151"/>
      <c r="I68" s="122"/>
      <c r="J68" s="151"/>
      <c r="K68" s="123">
        <f t="shared" si="15"/>
        <v>0</v>
      </c>
      <c r="L68" s="123">
        <f t="shared" si="16"/>
        <v>0</v>
      </c>
      <c r="M68" s="123">
        <f t="shared" si="17"/>
        <v>1</v>
      </c>
      <c r="N68" s="123"/>
    </row>
    <row r="69" spans="1:14" s="124" customFormat="1" ht="28.5">
      <c r="A69" s="119" t="s">
        <v>203</v>
      </c>
      <c r="B69" s="150">
        <f>B68+1</f>
        <v>53</v>
      </c>
      <c r="C69" s="121" t="s">
        <v>204</v>
      </c>
      <c r="D69" s="151"/>
      <c r="E69" s="151"/>
      <c r="F69" s="122"/>
      <c r="G69" s="151" t="s">
        <v>253</v>
      </c>
      <c r="H69" s="151"/>
      <c r="I69" s="122"/>
      <c r="J69" s="151"/>
      <c r="K69" s="123">
        <f t="shared" si="15"/>
        <v>0</v>
      </c>
      <c r="L69" s="123">
        <f t="shared" si="16"/>
        <v>1</v>
      </c>
      <c r="M69" s="123">
        <f t="shared" si="17"/>
        <v>1</v>
      </c>
      <c r="N69" s="123"/>
    </row>
    <row r="70" spans="1:14" s="124" customFormat="1" ht="42.75">
      <c r="A70" s="119" t="s">
        <v>205</v>
      </c>
      <c r="B70" s="150">
        <f>B69+1</f>
        <v>54</v>
      </c>
      <c r="C70" s="121" t="s">
        <v>18</v>
      </c>
      <c r="D70" s="151" t="s">
        <v>243</v>
      </c>
      <c r="E70" s="151"/>
      <c r="F70" s="122"/>
      <c r="G70" s="151" t="s">
        <v>256</v>
      </c>
      <c r="H70" s="151"/>
      <c r="I70" s="122"/>
      <c r="J70" s="151"/>
      <c r="K70" s="123">
        <f t="shared" si="15"/>
        <v>0</v>
      </c>
      <c r="L70" s="123">
        <f t="shared" si="16"/>
        <v>0</v>
      </c>
      <c r="M70" s="123">
        <f t="shared" si="17"/>
        <v>1</v>
      </c>
      <c r="N70" s="123"/>
    </row>
    <row r="71" spans="1:14" s="124" customFormat="1" ht="28.5">
      <c r="A71" s="119" t="s">
        <v>206</v>
      </c>
      <c r="B71" s="150">
        <f>B70+1</f>
        <v>55</v>
      </c>
      <c r="C71" s="121" t="s">
        <v>41</v>
      </c>
      <c r="D71" s="151" t="s">
        <v>243</v>
      </c>
      <c r="E71" s="151"/>
      <c r="F71" s="122"/>
      <c r="G71" s="151" t="s">
        <v>255</v>
      </c>
      <c r="H71" s="151"/>
      <c r="I71" s="122"/>
      <c r="J71" s="151"/>
      <c r="K71" s="123">
        <f t="shared" si="15"/>
        <v>0</v>
      </c>
      <c r="L71" s="123">
        <f t="shared" si="16"/>
        <v>0</v>
      </c>
      <c r="M71" s="123">
        <f t="shared" si="17"/>
        <v>1</v>
      </c>
      <c r="N71" s="123"/>
    </row>
    <row r="72" spans="1:14" s="124" customFormat="1" ht="29.25" thickBot="1">
      <c r="A72" s="119" t="s">
        <v>207</v>
      </c>
      <c r="B72" s="150">
        <f>B71+1</f>
        <v>56</v>
      </c>
      <c r="C72" s="26" t="s">
        <v>19</v>
      </c>
      <c r="D72" s="151"/>
      <c r="E72" s="151" t="s">
        <v>243</v>
      </c>
      <c r="F72" s="122" t="s">
        <v>102</v>
      </c>
      <c r="G72" s="151" t="s">
        <v>257</v>
      </c>
      <c r="H72" s="151"/>
      <c r="I72" s="122"/>
      <c r="J72" s="151"/>
      <c r="K72" s="123">
        <f t="shared" si="15"/>
        <v>0</v>
      </c>
      <c r="L72" s="123">
        <f t="shared" si="16"/>
        <v>0</v>
      </c>
      <c r="M72" s="123">
        <f t="shared" si="17"/>
        <v>1</v>
      </c>
      <c r="N72" s="123"/>
    </row>
    <row r="73" spans="1:14" s="8" customFormat="1" ht="57.75" thickBot="1">
      <c r="A73" s="10"/>
      <c r="B73" s="103">
        <v>57</v>
      </c>
      <c r="C73" s="115" t="s">
        <v>317</v>
      </c>
      <c r="D73" s="90"/>
      <c r="E73" s="90" t="s">
        <v>243</v>
      </c>
      <c r="F73" s="88" t="s">
        <v>103</v>
      </c>
      <c r="G73" s="90" t="s">
        <v>258</v>
      </c>
      <c r="H73" s="90"/>
      <c r="I73" s="88"/>
      <c r="J73" s="90"/>
      <c r="K73" s="25">
        <f t="shared" si="15"/>
        <v>0</v>
      </c>
      <c r="L73" s="25">
        <f t="shared" si="16"/>
        <v>0</v>
      </c>
      <c r="M73" s="25">
        <f t="shared" si="17"/>
        <v>0</v>
      </c>
      <c r="N73" s="25"/>
    </row>
    <row r="74" spans="1:14" s="159" customFormat="1" ht="16.5" thickBot="1" thickTop="1">
      <c r="A74" s="157"/>
      <c r="B74" s="100"/>
      <c r="C74" s="113" t="s">
        <v>115</v>
      </c>
      <c r="D74" s="89">
        <f>COUNTIF(D67:D73,"x")</f>
        <v>3</v>
      </c>
      <c r="E74" s="89">
        <f>COUNTIF(E67:E73,"x")</f>
        <v>3</v>
      </c>
      <c r="F74" s="89">
        <f>COUNTIF(F67:F73,"ja")</f>
        <v>2</v>
      </c>
      <c r="G74" s="89" t="str">
        <f>IF(ISERROR(N74),"Kategorie nicht relevant",N74)</f>
        <v>Produktschutz-Index 0,50 (von max. 1)</v>
      </c>
      <c r="H74" s="93"/>
      <c r="I74" s="93"/>
      <c r="J74" s="89">
        <f>IF(ISERROR(P74),"Kategorie nicht relevant",P74)</f>
        <v>0</v>
      </c>
      <c r="K74" s="158"/>
      <c r="L74" s="158"/>
      <c r="M74" s="158"/>
      <c r="N74" s="158" t="str">
        <f>"Produktschutz-Index "&amp;TEXT(COUNTIF(D67:D73,"x")/(SUM(M67:M73)),"0,00")&amp;" (von max. 1)"</f>
        <v>Produktschutz-Index 0,50 (von max. 1)</v>
      </c>
    </row>
    <row r="75" spans="2:14" s="5" customFormat="1" ht="21.75" customHeight="1" thickBot="1">
      <c r="B75" s="155"/>
      <c r="C75" s="156" t="s">
        <v>208</v>
      </c>
      <c r="D75" s="28"/>
      <c r="E75" s="28"/>
      <c r="F75" s="28"/>
      <c r="G75" s="28"/>
      <c r="H75" s="28"/>
      <c r="I75" s="28"/>
      <c r="J75" s="28"/>
      <c r="K75" s="29">
        <f>SUM(K67:K72)</f>
        <v>0</v>
      </c>
      <c r="L75" s="25">
        <f>SUM(L67:L72)</f>
        <v>1</v>
      </c>
      <c r="M75" s="25"/>
      <c r="N75" s="25"/>
    </row>
    <row r="76" spans="1:14" s="132" customFormat="1" ht="42.75">
      <c r="A76" s="128" t="s">
        <v>209</v>
      </c>
      <c r="B76" s="148">
        <v>58</v>
      </c>
      <c r="C76" s="134" t="s">
        <v>210</v>
      </c>
      <c r="D76" s="149"/>
      <c r="E76" s="149" t="s">
        <v>243</v>
      </c>
      <c r="F76" s="130" t="s">
        <v>102</v>
      </c>
      <c r="G76" s="149" t="s">
        <v>259</v>
      </c>
      <c r="H76" s="149"/>
      <c r="I76" s="130"/>
      <c r="J76" s="149"/>
      <c r="K76" s="131">
        <f>IF(AND(E76="x",F76=""),1,0)</f>
        <v>0</v>
      </c>
      <c r="L76" s="131">
        <f>IF(AND(D76="",E76="",F76=""),1,0)</f>
        <v>0</v>
      </c>
      <c r="M76" s="131">
        <f>IF(AND(E76="x",F76="nein"),0,1)</f>
        <v>1</v>
      </c>
      <c r="N76" s="131"/>
    </row>
    <row r="77" spans="1:14" s="8" customFormat="1" ht="43.5" thickBot="1">
      <c r="A77" s="10" t="s">
        <v>211</v>
      </c>
      <c r="B77" s="103">
        <f>B76+1</f>
        <v>59</v>
      </c>
      <c r="C77" s="115" t="s">
        <v>212</v>
      </c>
      <c r="D77" s="90" t="s">
        <v>243</v>
      </c>
      <c r="E77" s="90"/>
      <c r="F77" s="88"/>
      <c r="G77" s="90" t="s">
        <v>260</v>
      </c>
      <c r="H77" s="90"/>
      <c r="I77" s="88"/>
      <c r="J77" s="90"/>
      <c r="K77" s="25">
        <f>IF(AND(E77="x",F77=""),1,0)</f>
        <v>0</v>
      </c>
      <c r="L77" s="25">
        <f>IF(AND(D77="",E77="",F77=""),1,0)</f>
        <v>0</v>
      </c>
      <c r="M77" s="25">
        <f>IF(AND(E77="x",F77="nein"),0,1)</f>
        <v>1</v>
      </c>
      <c r="N77" s="25"/>
    </row>
    <row r="78" spans="1:14" s="159" customFormat="1" ht="16.5" thickBot="1" thickTop="1">
      <c r="A78" s="157"/>
      <c r="B78" s="100"/>
      <c r="C78" s="113" t="s">
        <v>116</v>
      </c>
      <c r="D78" s="89">
        <f>COUNTIF(D76:D77,"x")</f>
        <v>1</v>
      </c>
      <c r="E78" s="89">
        <f>COUNTIF(E76:E77,"x")</f>
        <v>1</v>
      </c>
      <c r="F78" s="89">
        <f>COUNTIF(F76:F77,"ja")</f>
        <v>1</v>
      </c>
      <c r="G78" s="89" t="str">
        <f>IF(ISERROR(N78),"Kategorie nicht relevant",N78)</f>
        <v>Produktschutz-Index 0,50 (von max. 1)</v>
      </c>
      <c r="H78" s="93"/>
      <c r="I78" s="93"/>
      <c r="J78" s="89">
        <f>IF(ISERROR(P78),"Kategorie nicht relevant",P78)</f>
        <v>0</v>
      </c>
      <c r="K78" s="158"/>
      <c r="L78" s="158"/>
      <c r="M78" s="158"/>
      <c r="N78" s="158" t="str">
        <f>"Produktschutz-Index "&amp;TEXT(COUNTIF(D76:D77,"x")/(SUM(M76:M77)),"0,00")&amp;" (von max. 1)"</f>
        <v>Produktschutz-Index 0,50 (von max. 1)</v>
      </c>
    </row>
    <row r="79" spans="2:14" s="5" customFormat="1" ht="21.75" customHeight="1" thickBot="1">
      <c r="B79" s="155"/>
      <c r="C79" s="156" t="s">
        <v>213</v>
      </c>
      <c r="D79" s="28"/>
      <c r="E79" s="28"/>
      <c r="F79" s="28"/>
      <c r="G79" s="28"/>
      <c r="H79" s="28"/>
      <c r="I79" s="28"/>
      <c r="J79" s="28"/>
      <c r="K79" s="29">
        <f>SUM(K76:K77)</f>
        <v>0</v>
      </c>
      <c r="L79" s="25">
        <f>SUM(L76:L77)</f>
        <v>0</v>
      </c>
      <c r="M79" s="25"/>
      <c r="N79" s="25"/>
    </row>
    <row r="80" spans="1:14" s="8" customFormat="1" ht="42.75">
      <c r="A80" s="10" t="s">
        <v>214</v>
      </c>
      <c r="B80" s="103">
        <v>60</v>
      </c>
      <c r="C80" s="115" t="s">
        <v>20</v>
      </c>
      <c r="D80" s="90"/>
      <c r="E80" s="90" t="s">
        <v>243</v>
      </c>
      <c r="F80" s="88" t="s">
        <v>102</v>
      </c>
      <c r="G80" s="90" t="s">
        <v>261</v>
      </c>
      <c r="H80" s="90"/>
      <c r="I80" s="88"/>
      <c r="J80" s="90"/>
      <c r="K80" s="25">
        <f>IF(AND(E80="x",F80=""),1,0)</f>
        <v>0</v>
      </c>
      <c r="L80" s="25">
        <f>IF(AND(D80="",E80="",F80=""),1,0)</f>
        <v>0</v>
      </c>
      <c r="M80" s="25">
        <f>IF(AND(E80="x",F80="nein"),0,1)</f>
        <v>1</v>
      </c>
      <c r="N80" s="25"/>
    </row>
    <row r="81" spans="1:14" s="124" customFormat="1" ht="42.75">
      <c r="A81" s="119" t="s">
        <v>215</v>
      </c>
      <c r="B81" s="150">
        <f>B80+1</f>
        <v>61</v>
      </c>
      <c r="C81" s="121" t="s">
        <v>216</v>
      </c>
      <c r="D81" s="151"/>
      <c r="E81" s="151"/>
      <c r="F81" s="122"/>
      <c r="G81" s="151" t="s">
        <v>262</v>
      </c>
      <c r="H81" s="151"/>
      <c r="I81" s="122"/>
      <c r="J81" s="151"/>
      <c r="K81" s="123">
        <f>IF(AND(E81="x",F81=""),1,0)</f>
        <v>0</v>
      </c>
      <c r="L81" s="123">
        <f>IF(AND(D81="",E81="",F81=""),1,0)</f>
        <v>1</v>
      </c>
      <c r="M81" s="123">
        <f>IF(AND(E81="x",F81="nein"),0,1)</f>
        <v>1</v>
      </c>
      <c r="N81" s="123"/>
    </row>
    <row r="82" spans="1:14" s="124" customFormat="1" ht="28.5">
      <c r="A82" s="119" t="s">
        <v>217</v>
      </c>
      <c r="B82" s="150">
        <f>B81+1</f>
        <v>62</v>
      </c>
      <c r="C82" s="121" t="s">
        <v>218</v>
      </c>
      <c r="D82" s="151"/>
      <c r="E82" s="151" t="s">
        <v>243</v>
      </c>
      <c r="F82" s="122" t="s">
        <v>103</v>
      </c>
      <c r="G82" s="151" t="s">
        <v>263</v>
      </c>
      <c r="H82" s="151"/>
      <c r="I82" s="122"/>
      <c r="J82" s="151"/>
      <c r="K82" s="123">
        <f>IF(AND(E82="x",F82=""),1,0)</f>
        <v>0</v>
      </c>
      <c r="L82" s="123">
        <f>IF(AND(D82="",E82="",F82=""),1,0)</f>
        <v>0</v>
      </c>
      <c r="M82" s="123">
        <f>IF(AND(E82="x",F82="nein"),0,1)</f>
        <v>0</v>
      </c>
      <c r="N82" s="123"/>
    </row>
    <row r="83" spans="1:14" s="124" customFormat="1" ht="28.5">
      <c r="A83" s="119" t="s">
        <v>219</v>
      </c>
      <c r="B83" s="150">
        <f>B82+1</f>
        <v>63</v>
      </c>
      <c r="C83" s="121" t="s">
        <v>220</v>
      </c>
      <c r="D83" s="151" t="s">
        <v>243</v>
      </c>
      <c r="E83" s="151"/>
      <c r="F83" s="122"/>
      <c r="G83" s="151" t="s">
        <v>264</v>
      </c>
      <c r="H83" s="151"/>
      <c r="I83" s="122"/>
      <c r="J83" s="151"/>
      <c r="K83" s="123">
        <f>IF(AND(E83="x",F83=""),1,0)</f>
        <v>0</v>
      </c>
      <c r="L83" s="123">
        <f>IF(AND(D83="",E83="",F83=""),1,0)</f>
        <v>0</v>
      </c>
      <c r="M83" s="123">
        <f>IF(AND(E83="x",F83="nein"),0,1)</f>
        <v>1</v>
      </c>
      <c r="N83" s="123"/>
    </row>
    <row r="84" spans="1:14" s="8" customFormat="1" ht="27.75" customHeight="1" thickBot="1">
      <c r="A84" s="10" t="s">
        <v>221</v>
      </c>
      <c r="B84" s="103">
        <f>B83+1</f>
        <v>64</v>
      </c>
      <c r="C84" s="115" t="s">
        <v>222</v>
      </c>
      <c r="D84" s="90"/>
      <c r="E84" s="90" t="s">
        <v>243</v>
      </c>
      <c r="F84" s="88"/>
      <c r="G84" s="90" t="s">
        <v>265</v>
      </c>
      <c r="H84" s="90"/>
      <c r="I84" s="88"/>
      <c r="J84" s="90"/>
      <c r="K84" s="25">
        <f>IF(AND(E84="x",F84=""),1,0)</f>
        <v>1</v>
      </c>
      <c r="L84" s="25">
        <f>IF(AND(D84="",E84="",F84=""),1,0)</f>
        <v>0</v>
      </c>
      <c r="M84" s="25">
        <f>IF(AND(E84="x",F84="nein"),0,1)</f>
        <v>1</v>
      </c>
      <c r="N84" s="25"/>
    </row>
    <row r="85" spans="2:14" ht="16.5" thickBot="1" thickTop="1">
      <c r="B85" s="100"/>
      <c r="C85" s="113" t="s">
        <v>117</v>
      </c>
      <c r="D85" s="89">
        <f>COUNTIF(D80:D84,"x")</f>
        <v>1</v>
      </c>
      <c r="E85" s="89">
        <f>COUNTIF(E80:E84,"x")</f>
        <v>3</v>
      </c>
      <c r="F85" s="89">
        <f>COUNTIF(F80:F84,"ja")</f>
        <v>1</v>
      </c>
      <c r="G85" s="89" t="str">
        <f>IF(ISERROR(N85),"Kategorie nicht relevant",N85)</f>
        <v>Produktschutz-Index 0,25 (von max. 1)</v>
      </c>
      <c r="H85" s="93"/>
      <c r="I85" s="93"/>
      <c r="J85" s="89">
        <f>IF(ISERROR(P85),"Kategorie nicht relevant",P85)</f>
        <v>0</v>
      </c>
      <c r="K85" s="25">
        <f>SUM(K80:K84)</f>
        <v>1</v>
      </c>
      <c r="L85" s="25">
        <f>SUM(L80:L84)</f>
        <v>1</v>
      </c>
      <c r="M85" s="25"/>
      <c r="N85" s="25" t="str">
        <f>"Produktschutz-Index "&amp;TEXT(COUNTIF(D80:D84,"x")/(SUM(M80:M84)),"0,00")&amp;" (von max. 1)"</f>
        <v>Produktschutz-Index 0,25 (von max. 1)</v>
      </c>
    </row>
    <row r="86" spans="1:10" ht="14.25">
      <c r="A86" s="5" t="s">
        <v>223</v>
      </c>
      <c r="B86" s="32"/>
      <c r="D86" s="33"/>
      <c r="E86" s="33"/>
      <c r="F86" s="33"/>
      <c r="G86" s="33"/>
      <c r="H86" s="33"/>
      <c r="I86" s="33"/>
      <c r="J86" s="33"/>
    </row>
    <row r="87" spans="1:19" ht="14.25">
      <c r="A87" s="35"/>
      <c r="B87" s="32"/>
      <c r="E87" s="36"/>
      <c r="F87" s="36"/>
      <c r="G87" s="36"/>
      <c r="H87" s="36"/>
      <c r="I87" s="36"/>
      <c r="J87" s="36"/>
      <c r="Q87" t="s">
        <v>52</v>
      </c>
      <c r="R87" t="s">
        <v>49</v>
      </c>
      <c r="S87" t="s">
        <v>50</v>
      </c>
    </row>
    <row r="88" spans="1:19" ht="14.25">
      <c r="A88" s="35"/>
      <c r="B88" s="32"/>
      <c r="C88" s="117" t="s">
        <v>224</v>
      </c>
      <c r="E88" t="s">
        <v>102</v>
      </c>
      <c r="F88" t="s">
        <v>225</v>
      </c>
      <c r="G88" t="s">
        <v>226</v>
      </c>
      <c r="J88" t="s">
        <v>226</v>
      </c>
      <c r="K88" s="34" t="s">
        <v>227</v>
      </c>
      <c r="L88" s="34" t="s">
        <v>228</v>
      </c>
      <c r="O88" s="36" t="s">
        <v>224</v>
      </c>
      <c r="Q88">
        <f>COUNTIF(I3:I18,"offen")</f>
        <v>7</v>
      </c>
      <c r="R88">
        <f>COUNTIF(I3:I18,"in Arbeit")</f>
        <v>2</v>
      </c>
      <c r="S88">
        <f>COUNTIF(I3:I18,"erledigt")</f>
        <v>7</v>
      </c>
    </row>
    <row r="89" spans="1:19" ht="14.25">
      <c r="A89" s="35"/>
      <c r="B89" s="32"/>
      <c r="E89" s="37">
        <f>COUNTIF(D3:D18,"x")</f>
        <v>6</v>
      </c>
      <c r="F89" s="37">
        <f>COUNTIF(F3:F18,"ja")</f>
        <v>9</v>
      </c>
      <c r="O89" s="36" t="s">
        <v>229</v>
      </c>
      <c r="Q89">
        <f>COUNTIF(I22:I30,"offen")</f>
        <v>0</v>
      </c>
      <c r="R89">
        <f>COUNTIF(I22:I30,"in Arbeit")</f>
        <v>3</v>
      </c>
      <c r="S89">
        <f>COUNTIF(I22:I30,"erledigt")</f>
        <v>5</v>
      </c>
    </row>
    <row r="90" spans="1:19" ht="14.25">
      <c r="A90" s="35"/>
      <c r="B90" s="32"/>
      <c r="C90" s="117"/>
      <c r="G90">
        <f>COUNTIF(F3:F18,"nein")</f>
        <v>0</v>
      </c>
      <c r="J90">
        <f>COUNTIF(H3:H18,"nein")</f>
        <v>0</v>
      </c>
      <c r="K90" s="38">
        <f>K20</f>
        <v>0</v>
      </c>
      <c r="L90" s="38">
        <f>L20</f>
        <v>1</v>
      </c>
      <c r="O90" s="36" t="s">
        <v>230</v>
      </c>
      <c r="Q90">
        <f>COUNTIF(I33:I34,"offen")</f>
        <v>0</v>
      </c>
      <c r="R90">
        <f>COUNTIF(I33:I34,"in Arbeit")</f>
        <v>0</v>
      </c>
      <c r="S90">
        <f>COUNTIF(I33:I34,"erledigt")</f>
        <v>2</v>
      </c>
    </row>
    <row r="91" spans="1:19" ht="14.25">
      <c r="A91" s="35"/>
      <c r="B91" s="32"/>
      <c r="O91" s="36" t="s">
        <v>231</v>
      </c>
      <c r="Q91">
        <f>COUNTIF(I38:I50,"offen")</f>
        <v>0</v>
      </c>
      <c r="R91">
        <f>COUNTIF(I38:I50,"in Arbeit")</f>
        <v>2</v>
      </c>
      <c r="S91">
        <f>COUNTIF(I38:I50,"erledigt")</f>
        <v>4</v>
      </c>
    </row>
    <row r="92" spans="1:19" ht="14.25">
      <c r="A92" s="35"/>
      <c r="B92" s="32"/>
      <c r="C92" s="117" t="s">
        <v>229</v>
      </c>
      <c r="E92" s="37">
        <f>COUNTIF(D22:D30,"x")</f>
        <v>5</v>
      </c>
      <c r="F92" s="37">
        <f>COUNTIF(F22:F30,"ja")</f>
        <v>3</v>
      </c>
      <c r="O92" s="36" t="s">
        <v>232</v>
      </c>
      <c r="Q92">
        <f>COUNTIF(I53:I54,"offen")</f>
        <v>0</v>
      </c>
      <c r="R92">
        <f>COUNTIF(I53:I54,"in Arbeit")</f>
        <v>0</v>
      </c>
      <c r="S92">
        <f>COUNTIF(I53:I54,"erledigt")</f>
        <v>0</v>
      </c>
    </row>
    <row r="93" spans="1:19" ht="14.25">
      <c r="A93" s="35"/>
      <c r="B93" s="32"/>
      <c r="G93">
        <f>COUNTIF(F22:F30,"nein")</f>
        <v>1</v>
      </c>
      <c r="J93">
        <f>COUNTIF(H22:H30,"nein")</f>
        <v>0</v>
      </c>
      <c r="K93" s="38">
        <f>K32</f>
        <v>0</v>
      </c>
      <c r="L93" s="38">
        <f>L32</f>
        <v>0</v>
      </c>
      <c r="O93" s="36" t="s">
        <v>233</v>
      </c>
      <c r="Q93">
        <f>COUNTIF(I57:I64,"offen")</f>
        <v>0</v>
      </c>
      <c r="R93">
        <f>COUNTIF(I57:I64,"in Arbeit")</f>
        <v>0</v>
      </c>
      <c r="S93">
        <f>COUNTIF(I57:I64,"erledigt")</f>
        <v>0</v>
      </c>
    </row>
    <row r="94" spans="1:19" ht="14.25">
      <c r="A94" s="35"/>
      <c r="B94" s="32"/>
      <c r="G94" s="37"/>
      <c r="H94" s="37"/>
      <c r="I94" s="37"/>
      <c r="J94" s="37"/>
      <c r="K94" s="38"/>
      <c r="L94" s="38"/>
      <c r="O94" s="36" t="s">
        <v>234</v>
      </c>
      <c r="Q94">
        <f>COUNTIF(I67:I73,"offen")</f>
        <v>0</v>
      </c>
      <c r="R94">
        <f>COUNTIF(I67:I73,"in Arbeit")</f>
        <v>0</v>
      </c>
      <c r="S94">
        <f>COUNTIF(I67:I73,"erledigt")</f>
        <v>0</v>
      </c>
    </row>
    <row r="95" spans="1:19" ht="14.25">
      <c r="A95" s="35"/>
      <c r="B95" s="32"/>
      <c r="C95" s="117" t="s">
        <v>230</v>
      </c>
      <c r="E95" s="37">
        <f>COUNTIF(D33:D34,"x")</f>
        <v>2</v>
      </c>
      <c r="F95" s="37">
        <f>COUNTIF(F33:F34,"ja")</f>
        <v>0</v>
      </c>
      <c r="K95" s="38"/>
      <c r="L95" s="38"/>
      <c r="O95" s="36" t="s">
        <v>235</v>
      </c>
      <c r="Q95">
        <f>COUNTIF(I76:I77,"offen")</f>
        <v>0</v>
      </c>
      <c r="R95">
        <f>COUNTIF(I76:I77,"in Arbeit")</f>
        <v>0</v>
      </c>
      <c r="S95">
        <f>COUNTIF(I76:I77,"erledigt")</f>
        <v>0</v>
      </c>
    </row>
    <row r="96" spans="1:19" ht="14.25">
      <c r="A96" s="35"/>
      <c r="B96" s="32"/>
      <c r="G96">
        <f>COUNTIF(F33:F34,"nein")</f>
        <v>0</v>
      </c>
      <c r="J96">
        <f>COUNTIF(H33:H34,"nein")</f>
        <v>0</v>
      </c>
      <c r="K96" s="38">
        <f>K36</f>
        <v>0</v>
      </c>
      <c r="L96" s="38">
        <f>L36</f>
        <v>0</v>
      </c>
      <c r="O96" s="36" t="s">
        <v>236</v>
      </c>
      <c r="Q96">
        <f>COUNTIF(I80:I84,"offen")</f>
        <v>0</v>
      </c>
      <c r="R96">
        <f>COUNTIF(I80:I84,"in Arbeit")</f>
        <v>0</v>
      </c>
      <c r="S96">
        <f>COUNTIF(I80:I84,"erledigt")</f>
        <v>0</v>
      </c>
    </row>
    <row r="97" spans="1:11" ht="14.25">
      <c r="A97" s="35"/>
      <c r="B97" s="32"/>
      <c r="G97" s="37"/>
      <c r="H97" s="37"/>
      <c r="I97" s="37"/>
      <c r="J97" s="37"/>
      <c r="K97" s="38"/>
    </row>
    <row r="98" spans="1:6" ht="14.25">
      <c r="A98" s="35"/>
      <c r="B98" s="32"/>
      <c r="C98" s="117" t="s">
        <v>231</v>
      </c>
      <c r="E98" s="37">
        <f>COUNTIF(D38:D50,"x")</f>
        <v>4</v>
      </c>
      <c r="F98" s="37">
        <f>COUNTIF(F38:F50,"ja")</f>
        <v>2</v>
      </c>
    </row>
    <row r="99" spans="1:12" ht="12.75">
      <c r="A99" s="35"/>
      <c r="B99" s="32"/>
      <c r="F99" s="13"/>
      <c r="G99">
        <f>COUNTIF(F38:F50,"nein")</f>
        <v>4</v>
      </c>
      <c r="J99">
        <f>COUNTIF(H38:H50,"nein")</f>
        <v>0</v>
      </c>
      <c r="K99" s="38">
        <f>K52</f>
        <v>0</v>
      </c>
      <c r="L99" s="38">
        <f>L52</f>
        <v>3</v>
      </c>
    </row>
    <row r="100" spans="1:12" ht="14.25">
      <c r="A100" s="35"/>
      <c r="B100" s="32"/>
      <c r="G100" s="37"/>
      <c r="H100" s="37"/>
      <c r="I100" s="37"/>
      <c r="J100" s="37"/>
      <c r="K100" s="38"/>
      <c r="L100" s="38"/>
    </row>
    <row r="101" spans="1:6" ht="14.25">
      <c r="A101" s="35"/>
      <c r="B101" s="32"/>
      <c r="C101" s="117" t="s">
        <v>232</v>
      </c>
      <c r="E101" s="37">
        <f>COUNTIF(D53:D54,"x")</f>
        <v>0</v>
      </c>
      <c r="F101" s="37">
        <f>COUNTIF(F53:F54,"ja")</f>
        <v>0</v>
      </c>
    </row>
    <row r="102" spans="1:12" ht="12.75">
      <c r="A102" s="35"/>
      <c r="B102" s="32"/>
      <c r="F102" s="13"/>
      <c r="G102">
        <f>COUNTIF(F53:F54,"nein")</f>
        <v>2</v>
      </c>
      <c r="J102">
        <f>COUNTIF(H53:H54,"nein")</f>
        <v>0</v>
      </c>
      <c r="K102" s="38">
        <f>K56</f>
        <v>0</v>
      </c>
      <c r="L102" s="38">
        <f>L56</f>
        <v>0</v>
      </c>
    </row>
    <row r="103" spans="1:12" ht="12.75">
      <c r="A103" s="35"/>
      <c r="B103" s="32"/>
      <c r="K103" s="38"/>
      <c r="L103" s="38"/>
    </row>
    <row r="104" spans="1:6" ht="14.25">
      <c r="A104" s="35"/>
      <c r="B104" s="32"/>
      <c r="C104" s="117" t="s">
        <v>233</v>
      </c>
      <c r="E104" s="37">
        <f>COUNTIF(D57:D64,"x")</f>
        <v>6</v>
      </c>
      <c r="F104" s="37">
        <f>COUNTIF(F57:F64,"ja")</f>
        <v>1</v>
      </c>
    </row>
    <row r="105" spans="1:12" ht="12.75">
      <c r="A105" s="35"/>
      <c r="B105" s="32"/>
      <c r="F105" s="13"/>
      <c r="G105">
        <f>COUNTIF(F57:F64,"nein")</f>
        <v>1</v>
      </c>
      <c r="J105">
        <f>COUNTIF(H57:H64,"nein")</f>
        <v>0</v>
      </c>
      <c r="K105" s="38">
        <f>K66</f>
        <v>0</v>
      </c>
      <c r="L105" s="38">
        <f>L66</f>
        <v>0</v>
      </c>
    </row>
    <row r="106" spans="1:12" ht="12.75">
      <c r="A106" s="35"/>
      <c r="B106" s="32"/>
      <c r="K106" s="38"/>
      <c r="L106" s="38"/>
    </row>
    <row r="107" spans="1:6" ht="14.25">
      <c r="A107" s="35"/>
      <c r="B107" s="32"/>
      <c r="C107" s="117" t="s">
        <v>234</v>
      </c>
      <c r="E107" s="37">
        <f>COUNTIF(D67:D72,"x")</f>
        <v>3</v>
      </c>
      <c r="F107" s="37">
        <f>COUNTIF(F67:F72,"ja")</f>
        <v>2</v>
      </c>
    </row>
    <row r="108" spans="1:12" ht="12.75">
      <c r="A108" s="35"/>
      <c r="B108" s="32"/>
      <c r="F108" s="13"/>
      <c r="G108">
        <f>COUNTIF(F67:F72,"nein")</f>
        <v>0</v>
      </c>
      <c r="J108">
        <f>COUNTIF(H67:H72,"nein")</f>
        <v>0</v>
      </c>
      <c r="K108" s="38">
        <f>K75</f>
        <v>0</v>
      </c>
      <c r="L108" s="38">
        <f>L75</f>
        <v>1</v>
      </c>
    </row>
    <row r="109" spans="1:12" ht="12.75">
      <c r="A109" s="35"/>
      <c r="B109" s="32"/>
      <c r="K109" s="38"/>
      <c r="L109" s="38"/>
    </row>
    <row r="110" spans="1:6" ht="14.25">
      <c r="A110" s="35"/>
      <c r="B110" s="32"/>
      <c r="C110" s="117" t="s">
        <v>235</v>
      </c>
      <c r="E110" s="37">
        <f>COUNTIF(D76:D77,"x")</f>
        <v>1</v>
      </c>
      <c r="F110" s="37">
        <f>COUNTIF(F76:F77,"ja")</f>
        <v>1</v>
      </c>
    </row>
    <row r="111" spans="1:12" ht="12.75">
      <c r="A111" s="35"/>
      <c r="B111" s="32"/>
      <c r="F111" s="13"/>
      <c r="G111">
        <f>COUNTIF(F76:F77,"nein")</f>
        <v>0</v>
      </c>
      <c r="J111">
        <f>COUNTIF(H76:H77,"nein")</f>
        <v>0</v>
      </c>
      <c r="K111" s="38">
        <f>K79</f>
        <v>0</v>
      </c>
      <c r="L111" s="38">
        <f>L79</f>
        <v>0</v>
      </c>
    </row>
    <row r="112" spans="1:12" ht="12.75">
      <c r="A112" s="35"/>
      <c r="B112" s="32"/>
      <c r="K112" s="38"/>
      <c r="L112" s="38"/>
    </row>
    <row r="113" spans="1:6" ht="14.25">
      <c r="A113" s="35"/>
      <c r="B113" s="32"/>
      <c r="C113" s="117" t="s">
        <v>236</v>
      </c>
      <c r="E113" s="37">
        <f>COUNTIF(D80:D84,"x")</f>
        <v>1</v>
      </c>
      <c r="F113" s="37">
        <f>COUNTIF(F80:F84,"ja")</f>
        <v>1</v>
      </c>
    </row>
    <row r="114" spans="1:12" ht="12.75">
      <c r="A114" s="35"/>
      <c r="B114" s="32"/>
      <c r="F114" s="13"/>
      <c r="G114">
        <f>COUNTIF(F80:F84,"nein")</f>
        <v>1</v>
      </c>
      <c r="J114">
        <f>COUNTIF(H80:H84,"nein")</f>
        <v>0</v>
      </c>
      <c r="K114" s="38">
        <f>K85</f>
        <v>1</v>
      </c>
      <c r="L114" s="38">
        <f>L85</f>
        <v>1</v>
      </c>
    </row>
    <row r="115" spans="1:12" ht="12.75">
      <c r="A115" s="35"/>
      <c r="B115" s="32"/>
      <c r="K115" s="38"/>
      <c r="L115" s="38"/>
    </row>
    <row r="116" spans="1:2" ht="12.75">
      <c r="A116" s="35"/>
      <c r="B116" s="32"/>
    </row>
    <row r="117" spans="1:6" ht="12.75">
      <c r="A117" s="35"/>
      <c r="B117" s="32"/>
      <c r="F117" s="13"/>
    </row>
    <row r="118" spans="1:12" ht="12.75">
      <c r="A118" s="35"/>
      <c r="B118" s="32"/>
      <c r="K118" s="38"/>
      <c r="L118" s="38"/>
    </row>
    <row r="119" spans="1:2" ht="12.75">
      <c r="A119" s="35"/>
      <c r="B119" s="32"/>
    </row>
    <row r="120" spans="1:2" ht="12.75">
      <c r="A120" s="35"/>
      <c r="B120" s="32"/>
    </row>
    <row r="121" spans="1:2" ht="12.75">
      <c r="A121" s="35"/>
      <c r="B121" s="32"/>
    </row>
    <row r="122" spans="1:2" ht="12.75">
      <c r="A122" s="35"/>
      <c r="B122" s="32"/>
    </row>
    <row r="123" spans="1:2" ht="12.75">
      <c r="A123" s="35"/>
      <c r="B123" s="32"/>
    </row>
    <row r="124" spans="1:2" ht="12.75">
      <c r="A124" s="35"/>
      <c r="B124" s="32"/>
    </row>
    <row r="125" spans="1:2" ht="12.75">
      <c r="A125" s="35"/>
      <c r="B125" s="32"/>
    </row>
    <row r="126" spans="1:2" ht="12.75">
      <c r="A126" s="35"/>
      <c r="B126" s="32"/>
    </row>
    <row r="127" spans="1:2" ht="12.75">
      <c r="A127" s="35"/>
      <c r="B127" s="32"/>
    </row>
    <row r="128" spans="1:2" ht="12.75">
      <c r="A128" s="35"/>
      <c r="B128" s="32"/>
    </row>
    <row r="129" spans="1:2" ht="12.75">
      <c r="A129" s="35"/>
      <c r="B129" s="32"/>
    </row>
    <row r="130" spans="1:2" ht="12.75">
      <c r="A130" s="35"/>
      <c r="B130" s="32"/>
    </row>
    <row r="131" spans="1:3" ht="12.75">
      <c r="A131" s="35"/>
      <c r="B131" s="45"/>
      <c r="C131" s="118"/>
    </row>
    <row r="132" spans="1:3" ht="12.75">
      <c r="A132" s="35"/>
      <c r="B132" s="45"/>
      <c r="C132" s="118"/>
    </row>
    <row r="133" spans="1:2" ht="12.75">
      <c r="A133" s="35"/>
      <c r="B133" s="32"/>
    </row>
    <row r="134" spans="1:2" ht="12.75">
      <c r="A134" s="35"/>
      <c r="B134" s="32"/>
    </row>
    <row r="135" spans="1:2" ht="12.75">
      <c r="A135" s="35"/>
      <c r="B135" s="32"/>
    </row>
    <row r="136" spans="1:2" ht="12.75">
      <c r="A136" s="35"/>
      <c r="B136" s="32"/>
    </row>
    <row r="137" spans="1:12" ht="12.75">
      <c r="A137" s="35"/>
      <c r="B137" s="39" t="s">
        <v>237</v>
      </c>
      <c r="L137" s="39" t="s">
        <v>237</v>
      </c>
    </row>
    <row r="138" spans="1:13" ht="12.75">
      <c r="A138" s="35"/>
      <c r="B138" s="104"/>
      <c r="C138" s="116" t="s">
        <v>238</v>
      </c>
      <c r="L138" s="80"/>
      <c r="M138" t="s">
        <v>267</v>
      </c>
    </row>
    <row r="139" spans="1:13" ht="12.75">
      <c r="A139" s="35"/>
      <c r="B139" s="105"/>
      <c r="C139" s="116" t="s">
        <v>241</v>
      </c>
      <c r="L139" s="85"/>
      <c r="M139" t="s">
        <v>266</v>
      </c>
    </row>
    <row r="140" spans="1:13" ht="12.75">
      <c r="A140" s="35"/>
      <c r="B140" s="106"/>
      <c r="C140" s="116" t="s">
        <v>239</v>
      </c>
      <c r="L140" s="81"/>
      <c r="M140" t="s">
        <v>268</v>
      </c>
    </row>
    <row r="141" spans="1:3" ht="12.75">
      <c r="A141" s="35"/>
      <c r="B141" s="107"/>
      <c r="C141" s="116" t="s">
        <v>240</v>
      </c>
    </row>
    <row r="142" spans="1:3" ht="12.75">
      <c r="A142" s="35"/>
      <c r="B142" s="108"/>
      <c r="C142" s="116" t="s">
        <v>242</v>
      </c>
    </row>
    <row r="143" spans="1:2" ht="12.75">
      <c r="A143" s="35"/>
      <c r="B143" s="32"/>
    </row>
    <row r="144" spans="1:2" ht="12.75">
      <c r="A144" s="35"/>
      <c r="B144" s="32"/>
    </row>
    <row r="145" spans="1:2" ht="12.75">
      <c r="A145" s="35"/>
      <c r="B145" s="32"/>
    </row>
    <row r="146" spans="1:2" ht="12.75">
      <c r="A146" s="35"/>
      <c r="B146" s="32"/>
    </row>
    <row r="147" spans="1:2" ht="12.75">
      <c r="A147" s="35"/>
      <c r="B147" s="32"/>
    </row>
    <row r="148" spans="1:2" ht="12.75">
      <c r="A148" s="35"/>
      <c r="B148" s="32"/>
    </row>
    <row r="149" spans="1:2" ht="12.75">
      <c r="A149" s="35"/>
      <c r="B149" s="32"/>
    </row>
    <row r="150" spans="1:2" ht="12.75">
      <c r="A150" s="35"/>
      <c r="B150" s="32"/>
    </row>
    <row r="151" spans="1:2" ht="12.75">
      <c r="A151" s="35"/>
      <c r="B151" s="32"/>
    </row>
    <row r="152" spans="1:2" ht="12.75">
      <c r="A152" s="35"/>
      <c r="B152" s="32"/>
    </row>
    <row r="153" spans="1:2" ht="12.75">
      <c r="A153" s="35"/>
      <c r="B153" s="32"/>
    </row>
    <row r="154" spans="1:2" ht="12.75">
      <c r="A154" s="35"/>
      <c r="B154" s="32"/>
    </row>
    <row r="155" spans="1:2" ht="12.75">
      <c r="A155" s="35"/>
      <c r="B155" s="32"/>
    </row>
    <row r="156" spans="1:2" ht="12.75">
      <c r="A156" s="35"/>
      <c r="B156" s="32"/>
    </row>
    <row r="157" spans="1:2" ht="12.75">
      <c r="A157" s="35"/>
      <c r="B157" s="32"/>
    </row>
    <row r="158" spans="1:2" ht="12.75">
      <c r="A158" s="35"/>
      <c r="B158" s="32"/>
    </row>
    <row r="159" spans="1:2" ht="12.75">
      <c r="A159" s="35"/>
      <c r="B159" s="32"/>
    </row>
    <row r="160" spans="1:2" ht="12.75">
      <c r="A160" s="35"/>
      <c r="B160" s="32"/>
    </row>
    <row r="161" spans="1:2" ht="12.75">
      <c r="A161" s="35"/>
      <c r="B161" s="32"/>
    </row>
    <row r="162" spans="1:2" ht="12.75">
      <c r="A162" s="35"/>
      <c r="B162" s="32"/>
    </row>
    <row r="163" spans="1:2" ht="12.75">
      <c r="A163" s="35"/>
      <c r="B163" s="32"/>
    </row>
    <row r="164" spans="1:2" ht="12.75">
      <c r="A164" s="35"/>
      <c r="B164" s="32"/>
    </row>
    <row r="165" spans="1:2" ht="12.75">
      <c r="A165" s="35"/>
      <c r="B165" s="32"/>
    </row>
    <row r="166" spans="1:2" ht="12.75">
      <c r="A166" s="35"/>
      <c r="B166" s="32"/>
    </row>
    <row r="167" spans="1:2" ht="12.75">
      <c r="A167" s="35"/>
      <c r="B167" s="32"/>
    </row>
    <row r="168" spans="1:2" ht="12.75">
      <c r="A168" s="35"/>
      <c r="B168" s="32"/>
    </row>
    <row r="169" spans="1:2" ht="12.75">
      <c r="A169" s="35"/>
      <c r="B169" s="32"/>
    </row>
    <row r="170" spans="1:2" ht="12.75">
      <c r="A170" s="35"/>
      <c r="B170" s="32"/>
    </row>
    <row r="171" spans="1:2" ht="12.75">
      <c r="A171" s="35"/>
      <c r="B171" s="32"/>
    </row>
    <row r="172" spans="1:2" ht="12.75">
      <c r="A172" s="35"/>
      <c r="B172" s="32"/>
    </row>
    <row r="173" spans="1:2" ht="12.75">
      <c r="A173" s="35"/>
      <c r="B173" s="32"/>
    </row>
    <row r="174" spans="1:2" ht="12.75">
      <c r="A174" s="35"/>
      <c r="B174" s="32"/>
    </row>
    <row r="175" spans="1:2" ht="12.75">
      <c r="A175" s="35"/>
      <c r="B175" s="32"/>
    </row>
    <row r="176" spans="1:2" ht="12.75">
      <c r="A176" s="35"/>
      <c r="B176" s="32"/>
    </row>
    <row r="177" spans="1:2" ht="12.75">
      <c r="A177" s="35"/>
      <c r="B177" s="32"/>
    </row>
    <row r="178" spans="1:2" ht="12.75">
      <c r="A178" s="35"/>
      <c r="B178" s="32"/>
    </row>
    <row r="179" spans="1:2" ht="12.75">
      <c r="A179" s="35"/>
      <c r="B179" s="32"/>
    </row>
    <row r="180" spans="1:2" ht="12.75">
      <c r="A180" s="35"/>
      <c r="B180" s="32"/>
    </row>
    <row r="181" spans="1:2" ht="12.75">
      <c r="A181" s="35"/>
      <c r="B181" s="32"/>
    </row>
    <row r="182" spans="1:2" ht="12.75">
      <c r="A182" s="35"/>
      <c r="B182" s="32"/>
    </row>
    <row r="183" spans="1:2" ht="12.75">
      <c r="A183" s="35"/>
      <c r="B183" s="32"/>
    </row>
    <row r="184" spans="1:2" ht="12.75">
      <c r="A184" s="35"/>
      <c r="B184" s="32"/>
    </row>
    <row r="185" spans="1:2" ht="12.75">
      <c r="A185" s="35"/>
      <c r="B185" s="32"/>
    </row>
    <row r="186" spans="1:2" ht="12.75">
      <c r="A186" s="35"/>
      <c r="B186" s="32"/>
    </row>
    <row r="187" spans="1:2" ht="12.75">
      <c r="A187" s="35"/>
      <c r="B187" s="32"/>
    </row>
    <row r="188" spans="1:2" ht="12.75">
      <c r="A188" s="35"/>
      <c r="B188" s="32"/>
    </row>
    <row r="189" spans="1:2" ht="12.75">
      <c r="A189" s="35"/>
      <c r="B189" s="32"/>
    </row>
    <row r="190" spans="1:2" ht="12.75">
      <c r="A190" s="35"/>
      <c r="B190" s="32"/>
    </row>
    <row r="191" spans="1:2" ht="12.75">
      <c r="A191" s="35"/>
      <c r="B191" s="32"/>
    </row>
    <row r="192" spans="1:2" ht="12.75">
      <c r="A192" s="35"/>
      <c r="B192" s="32"/>
    </row>
    <row r="193" spans="1:2" ht="12.75">
      <c r="A193" s="35"/>
      <c r="B193" s="32"/>
    </row>
    <row r="194" spans="1:2" ht="12.75">
      <c r="A194" s="35"/>
      <c r="B194" s="32"/>
    </row>
    <row r="195" spans="1:2" ht="12.75">
      <c r="A195" s="35"/>
      <c r="B195" s="32"/>
    </row>
    <row r="196" spans="1:2" ht="12.75">
      <c r="A196" s="35"/>
      <c r="B196" s="32"/>
    </row>
    <row r="197" spans="1:2" ht="12.75">
      <c r="A197" s="35"/>
      <c r="B197" s="32"/>
    </row>
    <row r="198" spans="1:2" ht="12.75">
      <c r="A198" s="35"/>
      <c r="B198" s="32"/>
    </row>
    <row r="199" spans="1:2" ht="12.75">
      <c r="A199" s="35"/>
      <c r="B199" s="32"/>
    </row>
    <row r="200" spans="1:2" ht="12.75">
      <c r="A200" s="35"/>
      <c r="B200" s="32"/>
    </row>
    <row r="201" spans="1:2" ht="12.75">
      <c r="A201" s="35"/>
      <c r="B201" s="32"/>
    </row>
    <row r="202" spans="1:2" ht="12.75">
      <c r="A202" s="35"/>
      <c r="B202" s="32"/>
    </row>
    <row r="203" spans="1:2" ht="12.75">
      <c r="A203" s="35"/>
      <c r="B203" s="32"/>
    </row>
    <row r="204" spans="1:2" ht="12.75">
      <c r="A204" s="35"/>
      <c r="B204" s="32"/>
    </row>
    <row r="205" spans="1:2" ht="12.75">
      <c r="A205" s="35"/>
      <c r="B205" s="32"/>
    </row>
    <row r="206" spans="1:2" ht="12.75">
      <c r="A206" s="35"/>
      <c r="B206" s="32"/>
    </row>
    <row r="207" spans="1:2" ht="12.75">
      <c r="A207" s="35"/>
      <c r="B207" s="32"/>
    </row>
    <row r="208" spans="1:2" ht="12.75">
      <c r="A208" s="35"/>
      <c r="B208" s="32"/>
    </row>
    <row r="209" spans="1:2" ht="12.75">
      <c r="A209" s="35"/>
      <c r="B209" s="32"/>
    </row>
    <row r="210" spans="1:2" ht="12.75">
      <c r="A210" s="35"/>
      <c r="B210" s="32"/>
    </row>
    <row r="211" spans="1:2" ht="12.75">
      <c r="A211" s="35"/>
      <c r="B211" s="32"/>
    </row>
    <row r="212" spans="1:2" ht="12.75">
      <c r="A212" s="35"/>
      <c r="B212" s="32"/>
    </row>
    <row r="213" spans="1:2" ht="12.75">
      <c r="A213" s="35"/>
      <c r="B213" s="32"/>
    </row>
    <row r="214" spans="1:2" ht="12.75">
      <c r="A214" s="35"/>
      <c r="B214" s="32"/>
    </row>
    <row r="215" spans="1:2" ht="12.75">
      <c r="A215" s="35"/>
      <c r="B215" s="32"/>
    </row>
    <row r="216" spans="1:2" ht="12.75">
      <c r="A216" s="35"/>
      <c r="B216" s="32"/>
    </row>
    <row r="217" spans="1:2" ht="12.75">
      <c r="A217" s="35"/>
      <c r="B217" s="32"/>
    </row>
    <row r="218" spans="1:2" ht="12.75">
      <c r="A218" s="35"/>
      <c r="B218" s="32"/>
    </row>
    <row r="219" spans="1:2" ht="12.75">
      <c r="A219" s="35"/>
      <c r="B219" s="32"/>
    </row>
    <row r="220" spans="1:2" ht="12.75">
      <c r="A220" s="35"/>
      <c r="B220" s="32"/>
    </row>
    <row r="221" spans="1:2" ht="12.75">
      <c r="A221" s="35"/>
      <c r="B221" s="32"/>
    </row>
    <row r="222" spans="1:2" ht="12.75">
      <c r="A222" s="35"/>
      <c r="B222" s="32"/>
    </row>
    <row r="223" spans="1:2" ht="12.75">
      <c r="A223" s="35"/>
      <c r="B223" s="32"/>
    </row>
    <row r="224" spans="1:2" ht="12.75">
      <c r="A224" s="35"/>
      <c r="B224" s="32"/>
    </row>
    <row r="225" spans="1:2" ht="12.75">
      <c r="A225" s="35"/>
      <c r="B225" s="32"/>
    </row>
    <row r="226" spans="1:2" ht="12.75">
      <c r="A226" s="35"/>
      <c r="B226" s="32"/>
    </row>
    <row r="227" spans="1:2" ht="12.75">
      <c r="A227" s="35"/>
      <c r="B227" s="32"/>
    </row>
    <row r="228" spans="1:2" ht="12.75">
      <c r="A228" s="35"/>
      <c r="B228" s="32"/>
    </row>
    <row r="229" spans="1:2" ht="12.75">
      <c r="A229" s="35"/>
      <c r="B229" s="32"/>
    </row>
    <row r="230" spans="1:2" ht="12.75">
      <c r="A230" s="35"/>
      <c r="B230" s="32"/>
    </row>
    <row r="231" spans="1:2" ht="12.75">
      <c r="A231" s="35"/>
      <c r="B231" s="32"/>
    </row>
    <row r="232" spans="1:2" ht="12.75">
      <c r="A232" s="35"/>
      <c r="B232" s="32"/>
    </row>
    <row r="233" spans="1:2" ht="12.75">
      <c r="A233" s="35"/>
      <c r="B233" s="32"/>
    </row>
    <row r="234" spans="1:2" ht="12.75">
      <c r="A234" s="35"/>
      <c r="B234" s="32"/>
    </row>
    <row r="235" spans="1:2" ht="12.75">
      <c r="A235" s="35"/>
      <c r="B235" s="32"/>
    </row>
    <row r="236" spans="1:2" ht="12.75">
      <c r="A236" s="35"/>
      <c r="B236" s="32"/>
    </row>
    <row r="237" spans="1:2" ht="12.75">
      <c r="A237" s="35"/>
      <c r="B237" s="32"/>
    </row>
    <row r="238" spans="1:2" ht="12.75">
      <c r="A238" s="35"/>
      <c r="B238" s="32"/>
    </row>
    <row r="239" spans="1:2" ht="12.75">
      <c r="A239" s="35"/>
      <c r="B239" s="32"/>
    </row>
    <row r="240" spans="1:2" ht="12.75">
      <c r="A240" s="35"/>
      <c r="B240" s="32"/>
    </row>
    <row r="241" spans="1:2" ht="12.75">
      <c r="A241" s="35"/>
      <c r="B241" s="32"/>
    </row>
    <row r="242" spans="1:2" ht="12.75">
      <c r="A242" s="35"/>
      <c r="B242" s="32"/>
    </row>
    <row r="243" spans="1:2" ht="12.75">
      <c r="A243" s="35"/>
      <c r="B243" s="32"/>
    </row>
    <row r="244" spans="1:2" ht="12.75">
      <c r="A244" s="35"/>
      <c r="B244" s="32"/>
    </row>
    <row r="245" spans="1:2" ht="12.75">
      <c r="A245" s="35"/>
      <c r="B245" s="32"/>
    </row>
    <row r="246" spans="1:2" ht="12.75">
      <c r="A246" s="35"/>
      <c r="B246" s="32"/>
    </row>
    <row r="247" spans="1:2" ht="12.75">
      <c r="A247" s="35"/>
      <c r="B247" s="32"/>
    </row>
    <row r="248" spans="1:2" ht="12.75">
      <c r="A248" s="35"/>
      <c r="B248" s="32"/>
    </row>
    <row r="249" spans="1:2" ht="12.75">
      <c r="A249" s="35"/>
      <c r="B249" s="32"/>
    </row>
    <row r="250" spans="1:2" ht="12.75">
      <c r="A250" s="35"/>
      <c r="B250" s="32"/>
    </row>
    <row r="251" spans="1:2" ht="12.75">
      <c r="A251" s="35"/>
      <c r="B251" s="32"/>
    </row>
    <row r="252" spans="1:2" ht="12.75">
      <c r="A252" s="35"/>
      <c r="B252" s="32"/>
    </row>
    <row r="253" spans="1:2" ht="12.75">
      <c r="A253" s="35"/>
      <c r="B253" s="32"/>
    </row>
    <row r="254" spans="1:2" ht="12.75">
      <c r="A254" s="35"/>
      <c r="B254" s="32"/>
    </row>
    <row r="255" spans="1:2" ht="12.75">
      <c r="A255" s="35"/>
      <c r="B255" s="32"/>
    </row>
    <row r="256" spans="1:2" ht="12.75">
      <c r="A256" s="35"/>
      <c r="B256" s="32"/>
    </row>
    <row r="257" spans="1:2" ht="12.75">
      <c r="A257" s="35"/>
      <c r="B257" s="32"/>
    </row>
    <row r="258" spans="1:2" ht="12.75">
      <c r="A258" s="35"/>
      <c r="B258" s="32"/>
    </row>
    <row r="259" spans="1:2" ht="12.75">
      <c r="A259" s="35"/>
      <c r="B259" s="32"/>
    </row>
    <row r="260" spans="1:2" ht="12.75">
      <c r="A260" s="35"/>
      <c r="B260" s="32"/>
    </row>
    <row r="261" spans="1:2" ht="12.75">
      <c r="A261" s="35"/>
      <c r="B261" s="32"/>
    </row>
    <row r="262" spans="1:2" ht="12.75">
      <c r="A262" s="35"/>
      <c r="B262" s="32"/>
    </row>
    <row r="263" spans="1:2" ht="12.75">
      <c r="A263" s="35"/>
      <c r="B263" s="32"/>
    </row>
    <row r="264" spans="1:2" ht="12.75">
      <c r="A264" s="35"/>
      <c r="B264" s="32"/>
    </row>
    <row r="265" spans="1:2" ht="12.75">
      <c r="A265" s="35"/>
      <c r="B265" s="32"/>
    </row>
    <row r="266" spans="1:2" ht="12.75">
      <c r="A266" s="35"/>
      <c r="B266" s="32"/>
    </row>
    <row r="267" spans="1:2" ht="12.75">
      <c r="A267" s="35"/>
      <c r="B267" s="32"/>
    </row>
    <row r="268" spans="1:2" ht="12.75">
      <c r="A268" s="35"/>
      <c r="B268" s="32"/>
    </row>
    <row r="269" spans="1:2" ht="12.75">
      <c r="A269" s="35"/>
      <c r="B269" s="32"/>
    </row>
    <row r="270" spans="1:2" ht="12.75">
      <c r="A270" s="35"/>
      <c r="B270" s="32"/>
    </row>
    <row r="271" spans="1:2" ht="12.75">
      <c r="A271" s="35"/>
      <c r="B271" s="32"/>
    </row>
    <row r="272" spans="1:2" ht="12.75">
      <c r="A272" s="35"/>
      <c r="B272" s="32"/>
    </row>
    <row r="273" spans="1:2" ht="12.75">
      <c r="A273" s="35"/>
      <c r="B273" s="32"/>
    </row>
    <row r="274" spans="1:2" ht="12.75">
      <c r="A274" s="35"/>
      <c r="B274" s="32"/>
    </row>
    <row r="275" spans="1:2" ht="12.75">
      <c r="A275" s="35"/>
      <c r="B275" s="32"/>
    </row>
    <row r="276" spans="1:2" ht="12.75">
      <c r="A276" s="35"/>
      <c r="B276" s="32"/>
    </row>
    <row r="277" spans="1:2" ht="12.75">
      <c r="A277" s="35"/>
      <c r="B277" s="32"/>
    </row>
    <row r="278" spans="1:2" ht="12.75">
      <c r="A278" s="35"/>
      <c r="B278" s="32"/>
    </row>
    <row r="279" spans="1:2" ht="12.75">
      <c r="A279" s="35"/>
      <c r="B279" s="32"/>
    </row>
    <row r="280" spans="1:2" ht="12.75">
      <c r="A280" s="35"/>
      <c r="B280" s="32"/>
    </row>
    <row r="281" spans="1:2" ht="12.75">
      <c r="A281" s="35"/>
      <c r="B281" s="32"/>
    </row>
    <row r="282" spans="1:2" ht="12.75">
      <c r="A282" s="35"/>
      <c r="B282" s="32"/>
    </row>
    <row r="283" spans="1:2" ht="12.75">
      <c r="A283" s="35"/>
      <c r="B283" s="32"/>
    </row>
    <row r="284" spans="1:2" ht="12.75">
      <c r="A284" s="35"/>
      <c r="B284" s="32"/>
    </row>
    <row r="285" spans="1:2" ht="12.75">
      <c r="A285" s="35"/>
      <c r="B285" s="32"/>
    </row>
    <row r="286" spans="1:2" ht="12.75">
      <c r="A286" s="35"/>
      <c r="B286" s="32"/>
    </row>
  </sheetData>
  <sheetProtection/>
  <conditionalFormatting sqref="H38:H47 C76:C77 C38:C50 C53:C54 C57:C64 C80:C84 B22:E30 C33:E34 I19 G3:G18 B3:E18 J22:J30 J33:J34 J3:J10 J13:J18 H3:H19 G22:H30 H31:I31 H35:I35 G33:H34 C67:C73">
    <cfRule type="expression" priority="1" dxfId="2" stopIfTrue="1">
      <formula>AND($E3="x",$F3="nein")</formula>
    </cfRule>
  </conditionalFormatting>
  <conditionalFormatting sqref="B38:B50 B76:B77 B53:B54 B57:B64 B80:B84 B67:B73 B33:B34 D38:E50 D53:E54 D57:E64 D67:E73 D76:E77 D80:E84 J57:J64 I78 H65:I65 I51 I74 G38:G50 J38:J50 I55 G67:G73 J67:J73 G76:G77 J76:J77 G80:G84 J80:J84 G53:G54 J53:J54 I85 H53:H55 H48:H51 H67:H74 H76:H78 H80:H85 G57:H64">
    <cfRule type="expression" priority="2" dxfId="2" stopIfTrue="1">
      <formula>AND($E33="X",$F33="nein")</formula>
    </cfRule>
  </conditionalFormatting>
  <conditionalFormatting sqref="F80:F84 F22:F30 F33:F34 F38:F50 F53:F54 F57:F64 F67:F73 F76:F77 F3:F18">
    <cfRule type="expression" priority="3" dxfId="2" stopIfTrue="1">
      <formula>AND($E3="x",$F3="nein")</formula>
    </cfRule>
    <cfRule type="expression" priority="4" dxfId="0" stopIfTrue="1">
      <formula>AND($E3="x",$F3="ja")</formula>
    </cfRule>
    <cfRule type="expression" priority="5" dxfId="1" stopIfTrue="1">
      <formula>($D3="x")</formula>
    </cfRule>
  </conditionalFormatting>
  <conditionalFormatting sqref="J12">
    <cfRule type="expression" priority="6" dxfId="2" stopIfTrue="1">
      <formula>AND($E11="x",$F11="nein")</formula>
    </cfRule>
  </conditionalFormatting>
  <conditionalFormatting sqref="I3:I18 I22:I30 I33:I34 I38:I50 I53:I54 I57:I64 I67:I73 I76:I77 I80:I84">
    <cfRule type="expression" priority="7" dxfId="2" stopIfTrue="1">
      <formula>AND($E3="x",$F3="nein")</formula>
    </cfRule>
    <cfRule type="expression" priority="8" dxfId="1" stopIfTrue="1">
      <formula>$I3="erledigt"</formula>
    </cfRule>
    <cfRule type="expression" priority="9" dxfId="0" stopIfTrue="1">
      <formula>$I3="offen"</formula>
    </cfRule>
  </conditionalFormatting>
  <dataValidations count="7">
    <dataValidation type="list" showInputMessage="1" showErrorMessage="1" errorTitle="Eingabemöglichkeiten" error="Geben Sie &quot;Ja&quot; oder &quot;Nein&quot; ein." sqref="F80:F84 F67:F73 F57:F64 F38:F50 F33:F34 F22:F30 F3:F18">
      <formula1>Maßnahme</formula1>
    </dataValidation>
    <dataValidation type="list" showInputMessage="1" showErrorMessage="1" errorTitle="Eingabemöglichkeiten" error="Die Auswahl erfolgt mit einem x.&#10;Entweder &quot;ja&quot; oder &quot;nein&quot; auswählen, beides ist nicht möglich." sqref="D80:D84 D67:D73 D57:D64 D38:D50 D33:D34 D22:D30 D3:D18">
      <formula1>Ja</formula1>
    </dataValidation>
    <dataValidation type="list" showInputMessage="1" showErrorMessage="1" errorTitle="Eingabemöglichkeiten" error="Die Auswahl erfolgt mit einem x.&#10;Entweder &quot;ja&quot; oder &quot;nein&quot; auswählen, beides ist nicht möglich." sqref="E80:E84 E67:E73 E57:E64 E38:E50 E33:E34 E22:E30 E3:E18">
      <formula1>Nein</formula1>
    </dataValidation>
    <dataValidation type="list" allowBlank="1" showInputMessage="1" showErrorMessage="1" sqref="D53:D54 D76:D77">
      <formula1>Ja</formula1>
    </dataValidation>
    <dataValidation type="list" allowBlank="1" showInputMessage="1" showErrorMessage="1" sqref="E53:E54 E76:E77">
      <formula1>Nein</formula1>
    </dataValidation>
    <dataValidation type="list" allowBlank="1" showInputMessage="1" showErrorMessage="1" sqref="F53:F54 F76:F77">
      <formula1>Maßnahme</formula1>
    </dataValidation>
    <dataValidation type="list" allowBlank="1" showInputMessage="1" showErrorMessage="1" sqref="I3:I18 I80:I84 I76:I77 I67:I73 I57:I64 I53:I54 I38:I50 I33:I34 I22:I30">
      <formula1>Status</formula1>
    </dataValidation>
  </dataValidations>
  <printOptions/>
  <pageMargins left="0.3937007874015748" right="0.3937007874015748" top="0.7874015748031497" bottom="0.787401574803149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11.421875" defaultRowHeight="12.75"/>
  <cols>
    <col min="1" max="1" width="65.140625" style="0" customWidth="1"/>
  </cols>
  <sheetData>
    <row r="1" ht="15.75">
      <c r="A1" s="165" t="s">
        <v>323</v>
      </c>
    </row>
    <row r="3" ht="85.5">
      <c r="A3" s="166" t="s">
        <v>324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13"/>
  <sheetViews>
    <sheetView zoomScalePageLayoutView="0" workbookViewId="0" topLeftCell="A1">
      <selection activeCell="D9" sqref="D9"/>
    </sheetView>
  </sheetViews>
  <sheetFormatPr defaultColWidth="11.421875" defaultRowHeight="12.75"/>
  <cols>
    <col min="2" max="2" width="12.28125" style="0" bestFit="1" customWidth="1"/>
  </cols>
  <sheetData>
    <row r="1" spans="1:3" ht="12.75">
      <c r="A1" s="79" t="s">
        <v>360</v>
      </c>
      <c r="C1" t="s">
        <v>48</v>
      </c>
    </row>
    <row r="2" spans="1:3" ht="12.75">
      <c r="A2" s="79" t="s">
        <v>243</v>
      </c>
      <c r="C2" s="79" t="s">
        <v>52</v>
      </c>
    </row>
    <row r="3" spans="1:3" ht="12.75">
      <c r="A3" s="79"/>
      <c r="C3" s="79" t="s">
        <v>49</v>
      </c>
    </row>
    <row r="4" ht="12.75">
      <c r="C4" s="79" t="s">
        <v>50</v>
      </c>
    </row>
    <row r="5" ht="12.75">
      <c r="A5" s="79" t="s">
        <v>361</v>
      </c>
    </row>
    <row r="6" ht="12.75">
      <c r="A6" s="79" t="s">
        <v>243</v>
      </c>
    </row>
    <row r="7" ht="12.75">
      <c r="A7" s="79"/>
    </row>
    <row r="10" ht="12.75">
      <c r="A10" s="79" t="s">
        <v>362</v>
      </c>
    </row>
    <row r="11" ht="12.75">
      <c r="A11" s="79" t="s">
        <v>102</v>
      </c>
    </row>
    <row r="12" ht="12.75">
      <c r="A12" s="79" t="s">
        <v>103</v>
      </c>
    </row>
    <row r="13" ht="12.75">
      <c r="A13" s="7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BfR User</dc:creator>
  <cp:keywords/>
  <dc:description/>
  <cp:lastModifiedBy>schlicht</cp:lastModifiedBy>
  <cp:lastPrinted>2014-04-17T14:52:37Z</cp:lastPrinted>
  <dcterms:created xsi:type="dcterms:W3CDTF">2013-04-23T10:00:22Z</dcterms:created>
  <dcterms:modified xsi:type="dcterms:W3CDTF">2014-06-02T12:23:11Z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